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50" windowHeight="12390" activeTab="1"/>
  </bookViews>
  <sheets>
    <sheet name="Наши торги" sheetId="1" r:id="rId1"/>
    <sheet name="ЦГЗ и совместные" sheetId="2" r:id="rId2"/>
    <sheet name="Ед. поставщик" sheetId="3" r:id="rId3"/>
  </sheets>
  <definedNames/>
  <calcPr fullCalcOnLoad="1"/>
</workbook>
</file>

<file path=xl/sharedStrings.xml><?xml version="1.0" encoding="utf-8"?>
<sst xmlns="http://schemas.openxmlformats.org/spreadsheetml/2006/main" count="797" uniqueCount="317">
  <si>
    <t>п/п</t>
  </si>
  <si>
    <t>способ</t>
  </si>
  <si>
    <t>дата и время подачи заявок</t>
  </si>
  <si>
    <t>дата и время окончания подачи заявок</t>
  </si>
  <si>
    <t>вскрытие конвертов</t>
  </si>
  <si>
    <t>заказчик/объект закупки</t>
  </si>
  <si>
    <t>НМЦК</t>
  </si>
  <si>
    <t>сумма контракта</t>
  </si>
  <si>
    <t>дата окончания срока рассмотр. 1 частей заявок ЭА</t>
  </si>
  <si>
    <t>Дата проведения ЭА</t>
  </si>
  <si>
    <t>Состояние</t>
  </si>
  <si>
    <t>номер закупки</t>
  </si>
  <si>
    <t>ЭА</t>
  </si>
  <si>
    <t>Количество поданых заявок</t>
  </si>
  <si>
    <t>Количество допущенных заявок</t>
  </si>
  <si>
    <t>экономия средств</t>
  </si>
  <si>
    <t>Дата рассмотрения и оценки заявок на участие в конкурсе</t>
  </si>
  <si>
    <t>заявка на Гзалте</t>
  </si>
  <si>
    <t>количество заключенных контрактов</t>
  </si>
  <si>
    <t>% снижения НМЦК</t>
  </si>
  <si>
    <t>Количество допущенных заявок/ участников</t>
  </si>
  <si>
    <t>Согласование с КО/ заключение с ЕД поставщиком</t>
  </si>
  <si>
    <t>Территория Поставщика (Алтайский край для отчета "Сведения")</t>
  </si>
  <si>
    <t>% снижения НМЦК (демпинг)</t>
  </si>
  <si>
    <t>ЗК</t>
  </si>
  <si>
    <t>СМП        да-1;     нет-0</t>
  </si>
  <si>
    <t>Состояние (состоялся/не состоялся)</t>
  </si>
  <si>
    <t>состоялся</t>
  </si>
  <si>
    <t>цена контракта состоявшихся процедур ЭА</t>
  </si>
  <si>
    <t>АК</t>
  </si>
  <si>
    <t>Цена контракта Единственный поставщик ЭА</t>
  </si>
  <si>
    <t>СМП               (0-нет/ 1-да)</t>
  </si>
  <si>
    <t>не состоялся</t>
  </si>
  <si>
    <t>ИТОГО</t>
  </si>
  <si>
    <t>СОВМЕСТНЫЕ</t>
  </si>
  <si>
    <t>заказчик/предмет закупки</t>
  </si>
  <si>
    <t>ЭЗП</t>
  </si>
  <si>
    <r>
      <t>Адм.Г.Змеиногорска/</t>
    </r>
    <r>
      <rPr>
        <sz val="10"/>
        <rFont val="Arial Cyr"/>
        <family val="0"/>
      </rPr>
      <t>ГСМ 1квартал</t>
    </r>
  </si>
  <si>
    <r>
      <t>ЗРУСХИ/</t>
    </r>
    <r>
      <rPr>
        <sz val="10"/>
        <rFont val="Arial Cyr"/>
        <family val="0"/>
      </rPr>
      <t>Редакция</t>
    </r>
  </si>
  <si>
    <t>0817200000320000894</t>
  </si>
  <si>
    <r>
      <rPr>
        <b/>
        <sz val="10"/>
        <rFont val="Arial Cyr"/>
        <family val="0"/>
      </rPr>
      <t>ЗРУСХИ/</t>
    </r>
    <r>
      <rPr>
        <sz val="10"/>
        <rFont val="Arial Cyr"/>
        <family val="0"/>
      </rPr>
      <t>Водовод с.Барановка</t>
    </r>
  </si>
  <si>
    <t>освоение в  2020</t>
  </si>
  <si>
    <t>Территория Поставщика</t>
  </si>
  <si>
    <t>п/п           2020 год</t>
  </si>
  <si>
    <t>0117300021321000001</t>
  </si>
  <si>
    <r>
      <t>Адм.Г.Змеиногорска/</t>
    </r>
    <r>
      <rPr>
        <sz val="10"/>
        <rFont val="Arial Cyr"/>
        <family val="0"/>
      </rPr>
      <t>БЛАУСТРОЙСТВО 2021год</t>
    </r>
  </si>
  <si>
    <t>18.01.2021</t>
  </si>
  <si>
    <t>29.01.2021</t>
  </si>
  <si>
    <r>
      <t>Адм.Г.Змеиногорска/</t>
    </r>
    <r>
      <rPr>
        <sz val="10"/>
        <rFont val="Arial Cyr"/>
        <family val="0"/>
      </rPr>
      <t>очистка дорог - зима 2021</t>
    </r>
  </si>
  <si>
    <t>0117300021321000002</t>
  </si>
  <si>
    <t>19.01.2021</t>
  </si>
  <si>
    <t>28.01.2021</t>
  </si>
  <si>
    <t>0117300021321000003</t>
  </si>
  <si>
    <t>0117300021321000004</t>
  </si>
  <si>
    <t>20.01.2021</t>
  </si>
  <si>
    <t>0117300021321000005</t>
  </si>
  <si>
    <t>0117300021321000006</t>
  </si>
  <si>
    <t>0117300021321000007</t>
  </si>
  <si>
    <t>0117300021321000008</t>
  </si>
  <si>
    <t>0117300021321000009</t>
  </si>
  <si>
    <r>
      <t>ЗРУСХИ/</t>
    </r>
    <r>
      <rPr>
        <sz val="10"/>
        <rFont val="Arial Cyr"/>
        <family val="0"/>
      </rPr>
      <t>ГСМ 1 полугодие</t>
    </r>
  </si>
  <si>
    <t>21.02.2021</t>
  </si>
  <si>
    <t>01.02.2021</t>
  </si>
  <si>
    <r>
      <t>ЗРУСХИ/</t>
    </r>
    <r>
      <rPr>
        <sz val="10"/>
        <rFont val="Arial Cyr"/>
        <family val="0"/>
      </rPr>
      <t>Канц.товары (бумага)</t>
    </r>
  </si>
  <si>
    <t>02.02.2021</t>
  </si>
  <si>
    <t>03.02.2021</t>
  </si>
  <si>
    <t>25.01.2020</t>
  </si>
  <si>
    <t>04.02.2021</t>
  </si>
  <si>
    <t>0117300021321000010</t>
  </si>
  <si>
    <t>0117300021321000011</t>
  </si>
  <si>
    <t>0117300021321000012</t>
  </si>
  <si>
    <t>0117300021321000013</t>
  </si>
  <si>
    <t>0117300021321000014</t>
  </si>
  <si>
    <t>0117300021321000015</t>
  </si>
  <si>
    <t>0117300021321000016</t>
  </si>
  <si>
    <t>0117300021321000017</t>
  </si>
  <si>
    <t>0117300021321000018</t>
  </si>
  <si>
    <t>0117300021321000019</t>
  </si>
  <si>
    <t>0117300021321000020</t>
  </si>
  <si>
    <t>0117300021321000021</t>
  </si>
  <si>
    <t>0117300021321000022</t>
  </si>
  <si>
    <t>0117300021321000023</t>
  </si>
  <si>
    <t>0117300021321000024</t>
  </si>
  <si>
    <t>0117300021321000025</t>
  </si>
  <si>
    <t>0117300021321000026</t>
  </si>
  <si>
    <t>0117300021321000027</t>
  </si>
  <si>
    <t>0117300021321000028</t>
  </si>
  <si>
    <t>0117300021321000029</t>
  </si>
  <si>
    <t>0117300021321000030</t>
  </si>
  <si>
    <t>0117300021321000031</t>
  </si>
  <si>
    <t>0117300021321000032</t>
  </si>
  <si>
    <t>0117300021321000033</t>
  </si>
  <si>
    <t>0117300021321000034</t>
  </si>
  <si>
    <t>0117300021321000035</t>
  </si>
  <si>
    <t>0117300021321000036</t>
  </si>
  <si>
    <t>0117300021321000037</t>
  </si>
  <si>
    <t>0117300021321000038</t>
  </si>
  <si>
    <t>0117300021321000039</t>
  </si>
  <si>
    <t>0117300021321000040</t>
  </si>
  <si>
    <t>0117300021321000041</t>
  </si>
  <si>
    <t>0117300021321000042</t>
  </si>
  <si>
    <t>0117300021321000043</t>
  </si>
  <si>
    <t>0117300021321000044</t>
  </si>
  <si>
    <t>0117300021321000045</t>
  </si>
  <si>
    <t>0117300021321000046</t>
  </si>
  <si>
    <t>0117300021321000047</t>
  </si>
  <si>
    <t>0117300021321000048</t>
  </si>
  <si>
    <t>0117300021321000049</t>
  </si>
  <si>
    <t>0117300021321000050</t>
  </si>
  <si>
    <t>0117300021321000051</t>
  </si>
  <si>
    <t>0117300021321000052</t>
  </si>
  <si>
    <t>0117300021321000053</t>
  </si>
  <si>
    <t>0117300021321000054</t>
  </si>
  <si>
    <t>0117300021321000055</t>
  </si>
  <si>
    <t>0117300021321000056</t>
  </si>
  <si>
    <t>0117300021321000057</t>
  </si>
  <si>
    <t>0117300021321000058</t>
  </si>
  <si>
    <t>0117300021321000059</t>
  </si>
  <si>
    <t>0117300021321000060</t>
  </si>
  <si>
    <r>
      <t>ЗРУСХИ/</t>
    </r>
    <r>
      <rPr>
        <sz val="10"/>
        <rFont val="Arial Cyr"/>
        <family val="0"/>
      </rPr>
      <t>Почтовые марки</t>
    </r>
  </si>
  <si>
    <t>26.01.2021</t>
  </si>
  <si>
    <t>05.02.2021</t>
  </si>
  <si>
    <t>08.02.2021</t>
  </si>
  <si>
    <t>г.Белово Кемер.обл</t>
  </si>
  <si>
    <t>10.02.2021</t>
  </si>
  <si>
    <t>11.02.2021</t>
  </si>
  <si>
    <t>15.02.2021</t>
  </si>
  <si>
    <t>16.02.2021</t>
  </si>
  <si>
    <t>12.02.2021</t>
  </si>
  <si>
    <t>20.02.2021</t>
  </si>
  <si>
    <t>24.02.2021</t>
  </si>
  <si>
    <t>26.02.2021</t>
  </si>
  <si>
    <t>01.03.2021</t>
  </si>
  <si>
    <t>Южно-Сахалинск</t>
  </si>
  <si>
    <t>ЭА/отмена ФАС</t>
  </si>
  <si>
    <t>09.03.2021</t>
  </si>
  <si>
    <t>22.03.2021</t>
  </si>
  <si>
    <t>25.03.2021</t>
  </si>
  <si>
    <r>
      <t>Адм.Г.Змеиногорска/</t>
    </r>
    <r>
      <rPr>
        <sz val="10"/>
        <rFont val="Arial Cyr"/>
        <family val="0"/>
      </rPr>
      <t>Площадка для скейт парка</t>
    </r>
  </si>
  <si>
    <t>ЭА/отказ поставщика</t>
  </si>
  <si>
    <t>23.03.2021</t>
  </si>
  <si>
    <t>06.04.2021</t>
  </si>
  <si>
    <t>31.03.2021</t>
  </si>
  <si>
    <t>08.04.2021</t>
  </si>
  <si>
    <r>
      <t>ЗРУСХИ/</t>
    </r>
    <r>
      <rPr>
        <sz val="10"/>
        <rFont val="Arial Cyr"/>
        <family val="0"/>
      </rPr>
      <t>Модульная котельная 6,0Мвт</t>
    </r>
  </si>
  <si>
    <t>02.04.2021</t>
  </si>
  <si>
    <t>19.04.2021</t>
  </si>
  <si>
    <t>07.04.2021</t>
  </si>
  <si>
    <t>15.04.2021</t>
  </si>
  <si>
    <r>
      <t>МБУДО "ДТДИМ"/</t>
    </r>
    <r>
      <rPr>
        <sz val="10"/>
        <rFont val="Arial Cyr"/>
        <family val="0"/>
      </rPr>
      <t>Ремонт лагеря "Чайка"</t>
    </r>
  </si>
  <si>
    <t>12.04.2021</t>
  </si>
  <si>
    <t>20.04.2021</t>
  </si>
  <si>
    <t>14.04.2021</t>
  </si>
  <si>
    <t>22.04.2021</t>
  </si>
  <si>
    <t>г.Тюмень</t>
  </si>
  <si>
    <t>16.04.2021</t>
  </si>
  <si>
    <t>04.05.2021</t>
  </si>
  <si>
    <t>ЭА/отмена заказчик</t>
  </si>
  <si>
    <r>
      <t>сс Бароановский/</t>
    </r>
    <r>
      <rPr>
        <sz val="10"/>
        <rFont val="Arial Cyr"/>
        <family val="0"/>
      </rPr>
      <t>Обустройство территории около ДК</t>
    </r>
  </si>
  <si>
    <t>23.04.2021</t>
  </si>
  <si>
    <t>12.05.2021</t>
  </si>
  <si>
    <t>26.04.2021</t>
  </si>
  <si>
    <r>
      <t>Адм.Г.Змеиногорска/</t>
    </r>
    <r>
      <rPr>
        <sz val="10"/>
        <rFont val="Arial Cyr"/>
        <family val="0"/>
      </rPr>
      <t>Оборудование для скейт площадки</t>
    </r>
  </si>
  <si>
    <r>
      <t>ЗРУСХИ/</t>
    </r>
    <r>
      <rPr>
        <sz val="10"/>
        <rFont val="Arial Cyr"/>
        <family val="0"/>
      </rPr>
      <t>ГСМ 2 полугодие</t>
    </r>
  </si>
  <si>
    <t>09.062021</t>
  </si>
  <si>
    <r>
      <t>Адм.Г.Змеиногорска/</t>
    </r>
    <r>
      <rPr>
        <sz val="10"/>
        <rFont val="Arial Cyr"/>
        <family val="0"/>
      </rPr>
      <t>Оборудование для детской игровой площадки</t>
    </r>
  </si>
  <si>
    <r>
      <t>Адм.Г.Змеиногорска/</t>
    </r>
    <r>
      <rPr>
        <sz val="10"/>
        <rFont val="Arial Cyr"/>
        <family val="0"/>
      </rPr>
      <t>Текущий ремонт дорог</t>
    </r>
  </si>
  <si>
    <r>
      <t>сс Саввушинский/</t>
    </r>
    <r>
      <rPr>
        <sz val="10"/>
        <rFont val="Arial Cyr"/>
        <family val="0"/>
      </rPr>
      <t>Обустройство площади</t>
    </r>
  </si>
  <si>
    <r>
      <t>сс Саввушинский/</t>
    </r>
    <r>
      <rPr>
        <sz val="10"/>
        <rFont val="Arial Cyr"/>
        <family val="0"/>
      </rPr>
      <t>Обустройство детской площадки</t>
    </r>
  </si>
  <si>
    <r>
      <t>ЗРУСХИ/</t>
    </r>
    <r>
      <rPr>
        <sz val="10"/>
        <rFont val="Arial Cyr"/>
        <family val="0"/>
      </rPr>
      <t>Кап.ремонт водонапорной башни с.саввушка</t>
    </r>
  </si>
  <si>
    <r>
      <t>Адм.Г.Змеиногорска/</t>
    </r>
    <r>
      <rPr>
        <sz val="10"/>
        <rFont val="Arial Cyr"/>
        <family val="0"/>
      </rPr>
      <t>оценка тех.состояния дорог г.Змеин-ка</t>
    </r>
  </si>
  <si>
    <r>
      <t>Адм.Г.Змеиногорска/</t>
    </r>
    <r>
      <rPr>
        <sz val="10"/>
        <rFont val="Arial Cyr"/>
        <family val="0"/>
      </rPr>
      <t>Дорожная разметка</t>
    </r>
  </si>
  <si>
    <t>0117300021321000061</t>
  </si>
  <si>
    <t>0117300021321000062</t>
  </si>
  <si>
    <t>0117300021321000063</t>
  </si>
  <si>
    <t>0117300021321000064</t>
  </si>
  <si>
    <t>0117300021321000065</t>
  </si>
  <si>
    <t>0117300021321000066</t>
  </si>
  <si>
    <t>0117300021321000067</t>
  </si>
  <si>
    <t>0117300021321000068</t>
  </si>
  <si>
    <t>0117300021321000069</t>
  </si>
  <si>
    <t>0117300021321000070</t>
  </si>
  <si>
    <t>0117300021321000071</t>
  </si>
  <si>
    <r>
      <t>Адм.Г.Змеиногорска/</t>
    </r>
    <r>
      <rPr>
        <sz val="10"/>
        <rFont val="Arial Cyr"/>
        <family val="0"/>
      </rPr>
      <t>Поставка угля с.Лазурка</t>
    </r>
  </si>
  <si>
    <t>ЭА/отмена</t>
  </si>
  <si>
    <t>0117300021321000072</t>
  </si>
  <si>
    <t>0117300021321000073</t>
  </si>
  <si>
    <t>0117300021321000074</t>
  </si>
  <si>
    <t>0117300021321000075</t>
  </si>
  <si>
    <t>0117300021321000076</t>
  </si>
  <si>
    <t>0117300021321000077</t>
  </si>
  <si>
    <t>0117300021321000078</t>
  </si>
  <si>
    <t>0117300021321000079</t>
  </si>
  <si>
    <t>0117300021321000080</t>
  </si>
  <si>
    <t>0117300021321000081</t>
  </si>
  <si>
    <t>0117300021321000082</t>
  </si>
  <si>
    <t>ЭЗК</t>
  </si>
  <si>
    <t>ЭА/отменен</t>
  </si>
  <si>
    <t>ЭЗК/нет заявок</t>
  </si>
  <si>
    <r>
      <t>ЗРУСХИ/</t>
    </r>
    <r>
      <rPr>
        <sz val="10"/>
        <rFont val="Arial Cyr"/>
        <family val="0"/>
      </rPr>
      <t>Поставка угля</t>
    </r>
  </si>
  <si>
    <t>освоение в  2021</t>
  </si>
  <si>
    <r>
      <rPr>
        <b/>
        <sz val="10"/>
        <rFont val="Arial Cyr"/>
        <family val="0"/>
      </rPr>
      <t>АДМ Г.Змеиногорска</t>
    </r>
    <r>
      <rPr>
        <sz val="10"/>
        <rFont val="Arial Cyr"/>
        <family val="0"/>
      </rPr>
      <t>/ Дорога ул.Комсомольская</t>
    </r>
  </si>
  <si>
    <t xml:space="preserve">0817200000321003646 </t>
  </si>
  <si>
    <r>
      <rPr>
        <b/>
        <sz val="10"/>
        <rFont val="Arial Cyr"/>
        <family val="0"/>
      </rPr>
      <t>Адм. Г.Змеиногорска/</t>
    </r>
    <r>
      <rPr>
        <sz val="10"/>
        <rFont val="Arial Cyr"/>
        <family val="0"/>
      </rPr>
      <t>Водозабор город</t>
    </r>
  </si>
  <si>
    <t xml:space="preserve">0817200000321008775 </t>
  </si>
  <si>
    <r>
      <rPr>
        <b/>
        <sz val="10"/>
        <rFont val="Arial Cyr"/>
        <family val="0"/>
      </rPr>
      <t>ЗРУСХИ</t>
    </r>
    <r>
      <rPr>
        <sz val="10"/>
        <rFont val="Arial Cyr"/>
        <family val="0"/>
      </rPr>
      <t>/Водосети город</t>
    </r>
  </si>
  <si>
    <t xml:space="preserve">0817200000321013703 </t>
  </si>
  <si>
    <r>
      <rPr>
        <b/>
        <sz val="10"/>
        <rFont val="Arial Cyr"/>
        <family val="0"/>
      </rPr>
      <t>Обр.комитет</t>
    </r>
    <r>
      <rPr>
        <sz val="10"/>
        <rFont val="Arial Cyr"/>
        <family val="0"/>
      </rPr>
      <t>/Окна</t>
    </r>
  </si>
  <si>
    <t>Ед.поставщик</t>
  </si>
  <si>
    <t xml:space="preserve">Результаты осуществления закупок товаров, работ, услуг для нужд Алтайского края за </t>
  </si>
  <si>
    <t>год</t>
  </si>
  <si>
    <t>Наименование муниципального образования (городского округа)</t>
  </si>
  <si>
    <t>Наименование показателей</t>
  </si>
  <si>
    <t>Итого</t>
  </si>
  <si>
    <t>в том числе: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</si>
  <si>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</si>
  <si>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</si>
  <si>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</t>
  </si>
  <si>
    <t>аукцион в электронной форме</t>
  </si>
  <si>
    <t>запрос котировок в электронной форме</t>
  </si>
  <si>
    <t>запрос предложений в электронной форме</t>
  </si>
  <si>
    <t xml:space="preserve"> в соответствии с п.1, 8, 29 ч.1 ст. 93 Федерального закона № 44-ФЗ</t>
  </si>
  <si>
    <t xml:space="preserve"> в соответствии с п. 4 ч.1 ст. 93 Федерального закона № 44-ФЗ</t>
  </si>
  <si>
    <t xml:space="preserve"> в соответствии с п. 5 ч.1 ст. 93 Федерального закона № 44-ФЗ</t>
  </si>
  <si>
    <t>иные, за исключением осуществленных  в соответствии с п. 25, 25.1 - 25.3 ч.1 ст. 93 Федерального закона № 44-ФЗ</t>
  </si>
  <si>
    <t>открытый в электронной форме</t>
  </si>
  <si>
    <t>открытый с ограниченным участием в электронной форме</t>
  </si>
  <si>
    <t>открытый двухэтапный в электронной форме</t>
  </si>
  <si>
    <t>I Закупки у единственного поставщика</t>
  </si>
  <si>
    <t>1.1. Количество заключенных контрактов, единиц</t>
  </si>
  <si>
    <t>Х</t>
  </si>
  <si>
    <t xml:space="preserve">из них: с поставщиками, зарегистрированными в Алтайском крае </t>
  </si>
  <si>
    <t xml:space="preserve">1.2. Стоимость заключенных контрактов, тыс. руб. </t>
  </si>
  <si>
    <t>1.3. Общая стоимость расторгнутых контрактов, тыс. руб.</t>
  </si>
  <si>
    <t>1.4. Общая сумма изменения стоимости контрактов, тыс. руб.</t>
  </si>
  <si>
    <t>II Исполнение требований законодательства о закупках товаров, работ, услуг.</t>
  </si>
  <si>
    <t>2.1. Количество решений ФАС о нарушении законодательства при осуществлении закупок (не оспоренных в суде), единиц</t>
  </si>
  <si>
    <t>2.2. Количество судебных решений в отношении заказчиков, уполномоченных органов, уполномоченных учреждений, единиц</t>
  </si>
  <si>
    <t>2.3. Количество закупок, проверенных органами аудита, единиц</t>
  </si>
  <si>
    <t>2.4. Количество закупок, по которым выявлены нарушения органами аудита, единиц</t>
  </si>
  <si>
    <t>2.5. Количество закупок, по которым выявлены нарушения органами контроля, единиц</t>
  </si>
  <si>
    <t>III Исполнение контрактов и результаты применения заказчиками мер гражданско-правовой ответственности при реализации законодательства о закупках товаров, работ, услуг.</t>
  </si>
  <si>
    <t>3.1. Удержанное обеспечение заявки на участие в торгах при уклонении участника размещения заказа от подписания контракта, тыс. руб.</t>
  </si>
  <si>
    <t>3.2. Общее количество контрактов, по которым произошло взыскание обеспечения исполнения контракта, представленное в виде банковской гарантии, выданной банком, или внесением денежных средств на указанный заказчиком счет, единиц</t>
  </si>
  <si>
    <t>3.3. Взысканное обеспечение исполнения контракта при неисполнении или ненадлежащем исполнение поставщиком (исполнителем, подрядчиком) обязательств, тыс. руб.</t>
  </si>
  <si>
    <t>3.4. Общее количество контрактов, направленных на согласование в контролирующие органы по итогам несостоявшихся процедур определения поставщика, единиц</t>
  </si>
  <si>
    <t>3.5. Количество отказов согласования заключения контрактов из числа направленных в контролирующие органы по итогам несостоявшихся процедур определения поставщика, единиц</t>
  </si>
  <si>
    <t>IV Профессионализм заказчиков.</t>
  </si>
  <si>
    <t>4.1. Количество контрактных управляющих, человек</t>
  </si>
  <si>
    <t>4.2. Количество прошедших повышение квалификации или переподготовку по Федеральному закону № 44-ФЗ контрактных управляющих, человек</t>
  </si>
  <si>
    <t xml:space="preserve">4.3. Количество сотрудников контрактных служб, человек </t>
  </si>
  <si>
    <t>4.4. Количество прошедших повышение квалификации или переподготовку по Федеральному закону № 44-ФЗ сотрудников контрактных служб, человек</t>
  </si>
  <si>
    <t>4.5. Количество членов комиссий, человек</t>
  </si>
  <si>
    <t>4.6. Количество прошедших повышение квалификации или переподготовку по Федеральному закону № 44-ФЗ членов комиссий, человек</t>
  </si>
  <si>
    <t>4.7. Количество руководителей заказчиков, человек</t>
  </si>
  <si>
    <t>4.8. Количество прошедших повышение квалификации или переподготовку по Федеральному закону № 44-ФЗ руководителей заказчиков, человек</t>
  </si>
  <si>
    <t>4.9. Количество закупок, к проведению которых привлечены специализированные организации (СО), единиц</t>
  </si>
  <si>
    <t>4.10. Общая сумма муниципальных контрактов, заключенных на оказание услуг СО, тыс. руб.</t>
  </si>
  <si>
    <t>4.11. Количество закупок, для которых обоснование НМЦК проводилось сторонними организациями (ценовыми центрами), единиц</t>
  </si>
  <si>
    <t>4.12. Общая сумма муниципальных контрактов на привлечение сторонних организаций (ценовых центров), тыс. руб.</t>
  </si>
  <si>
    <t>4.13. Количество случаев привлечения экспертов и экспертных организаций для экспертизы результатов исполнения контрактов, единиц</t>
  </si>
  <si>
    <t>4.14. Общая сумма муниципальных контрактов на привлечение экспертов и экспертных организаций для экспертизы результатов исполнения контрактов, тыс. руб.</t>
  </si>
  <si>
    <r>
      <t>Все заказчики/</t>
    </r>
    <r>
      <rPr>
        <sz val="10"/>
        <rFont val="Arial Cyr"/>
        <family val="0"/>
      </rPr>
      <t>ст.93 п.1,4,5,8,29 и иные за исключ.25</t>
    </r>
  </si>
  <si>
    <t>ЭА/нет заявок</t>
  </si>
  <si>
    <r>
      <t>Адм.Г.Змеиногорска/</t>
    </r>
    <r>
      <rPr>
        <sz val="10"/>
        <rFont val="Arial Cyr"/>
        <family val="0"/>
      </rPr>
      <t>офисная бумага</t>
    </r>
  </si>
  <si>
    <r>
      <t>МБОУ СОШ №1/</t>
    </r>
    <r>
      <rPr>
        <sz val="10"/>
        <rFont val="Arial Cyr"/>
        <family val="0"/>
      </rPr>
      <t>Мясо говядина,свинина (внебюджет)</t>
    </r>
  </si>
  <si>
    <r>
      <t>МБОУ СОШ №1/</t>
    </r>
    <r>
      <rPr>
        <sz val="10"/>
        <rFont val="Arial Cyr"/>
        <family val="0"/>
      </rPr>
      <t>Мясо говядина,свинина (краевой бюдж)</t>
    </r>
  </si>
  <si>
    <r>
      <t>МБОУ СОШ №3/</t>
    </r>
    <r>
      <rPr>
        <sz val="10"/>
        <rFont val="Arial Cyr"/>
        <family val="0"/>
      </rPr>
      <t>Масло сливочное (внебюджет)</t>
    </r>
  </si>
  <si>
    <r>
      <t>МБОУ СОШ №3/</t>
    </r>
    <r>
      <rPr>
        <sz val="10"/>
        <rFont val="Arial Cyr"/>
        <family val="0"/>
      </rPr>
      <t>Молоко (внебюджет)</t>
    </r>
  </si>
  <si>
    <r>
      <t>МБОУ СОШ №3/</t>
    </r>
    <r>
      <rPr>
        <sz val="10"/>
        <rFont val="Arial Cyr"/>
        <family val="0"/>
      </rPr>
      <t>Сметана, сыр (внебюджет)</t>
    </r>
  </si>
  <si>
    <r>
      <t>МБОУ Таловская СОШ/</t>
    </r>
    <r>
      <rPr>
        <sz val="10"/>
        <rFont val="Arial Cyr"/>
        <family val="0"/>
      </rPr>
      <t>Уголь</t>
    </r>
  </si>
  <si>
    <r>
      <t>МБОУ СОШ №3/</t>
    </r>
    <r>
      <rPr>
        <sz val="10"/>
        <rFont val="Arial Cyr"/>
        <family val="0"/>
      </rPr>
      <t>Масло сливочное (краевой бюджет)</t>
    </r>
  </si>
  <si>
    <r>
      <t>МБОУ СОШ №3/</t>
    </r>
    <r>
      <rPr>
        <sz val="10"/>
        <rFont val="Arial Cyr"/>
        <family val="0"/>
      </rPr>
      <t>Молоко (краевой бюджет)</t>
    </r>
  </si>
  <si>
    <r>
      <t>МБОУ СОШ №3/</t>
    </r>
    <r>
      <rPr>
        <sz val="10"/>
        <rFont val="Arial Cyr"/>
        <family val="0"/>
      </rPr>
      <t>Сыр (краевой бюджет)</t>
    </r>
  </si>
  <si>
    <r>
      <t>ЗРУСХИ/</t>
    </r>
    <r>
      <rPr>
        <sz val="10"/>
        <rFont val="Arial Cyr"/>
        <family val="0"/>
      </rPr>
      <t>Оценка объектов мун.собственности</t>
    </r>
  </si>
  <si>
    <r>
      <t>Адм.Г.Змеиногорска/</t>
    </r>
    <r>
      <rPr>
        <sz val="10"/>
        <rFont val="Arial Cyr"/>
        <family val="0"/>
      </rPr>
      <t>Консультат плюс на 2021г.</t>
    </r>
  </si>
  <si>
    <r>
      <t>Адм.Г.Змеиногорска/</t>
    </r>
    <r>
      <rPr>
        <sz val="10"/>
        <rFont val="Arial Cyr"/>
        <family val="0"/>
      </rPr>
      <t>Редакция</t>
    </r>
  </si>
  <si>
    <r>
      <t>ЗРУСХИ/</t>
    </r>
    <r>
      <rPr>
        <sz val="10"/>
        <rFont val="Arial Cyr"/>
        <family val="0"/>
      </rPr>
      <t>Зап.части на служебный транспорт</t>
    </r>
  </si>
  <si>
    <r>
      <t>ЗРУСХИ/</t>
    </r>
    <r>
      <rPr>
        <sz val="10"/>
        <rFont val="Arial Cyr"/>
        <family val="0"/>
      </rPr>
      <t>Модульная котельная 0,8Мвт</t>
    </r>
  </si>
  <si>
    <r>
      <t>Адм.Г.Змеиногорска/</t>
    </r>
    <r>
      <rPr>
        <sz val="10"/>
        <rFont val="Arial Cyr"/>
        <family val="0"/>
      </rPr>
      <t>ГСМ 2 квартал</t>
    </r>
  </si>
  <si>
    <r>
      <t>ЗРУСХИ/</t>
    </r>
    <r>
      <rPr>
        <sz val="10"/>
        <rFont val="Arial Cyr"/>
        <family val="0"/>
      </rPr>
      <t>Тех.планы ЗУ и межевание</t>
    </r>
  </si>
  <si>
    <r>
      <t>МБУК КИЦ/</t>
    </r>
    <r>
      <rPr>
        <sz val="10"/>
        <rFont val="Arial Cyr"/>
        <family val="0"/>
      </rPr>
      <t>Ремонт ДК п.Беспаловск</t>
    </r>
  </si>
  <si>
    <r>
      <t>Адм.Г.Змеиногорска/</t>
    </r>
    <r>
      <rPr>
        <sz val="10"/>
        <rFont val="Arial Cyr"/>
        <family val="0"/>
      </rPr>
      <t>Благоустройство пешеходной зоны (1 этап)</t>
    </r>
  </si>
  <si>
    <r>
      <t>ЗРУСХИ/</t>
    </r>
    <r>
      <rPr>
        <sz val="10"/>
        <rFont val="Arial Cyr"/>
        <family val="0"/>
      </rPr>
      <t xml:space="preserve">Контейнеры мусорные </t>
    </r>
  </si>
  <si>
    <r>
      <t>СОШ с УИОП/</t>
    </r>
    <r>
      <rPr>
        <sz val="10"/>
        <rFont val="Arial Cyr"/>
        <family val="0"/>
      </rPr>
      <t>Масло сливочное</t>
    </r>
  </si>
  <si>
    <r>
      <t>СОШ с УИОП/</t>
    </r>
    <r>
      <rPr>
        <sz val="10"/>
        <rFont val="Arial Cyr"/>
        <family val="0"/>
      </rPr>
      <t>Сыр</t>
    </r>
  </si>
  <si>
    <r>
      <t>ЗРУСХИ/</t>
    </r>
    <r>
      <rPr>
        <sz val="10"/>
        <rFont val="Arial Cyr"/>
        <family val="0"/>
      </rPr>
      <t xml:space="preserve">Канц.товары </t>
    </r>
  </si>
  <si>
    <r>
      <t>ЗРУСХИ/</t>
    </r>
    <r>
      <rPr>
        <sz val="10"/>
        <rFont val="Arial Cyr"/>
        <family val="0"/>
      </rPr>
      <t xml:space="preserve">Стелажи для архива </t>
    </r>
  </si>
  <si>
    <r>
      <t>Адм.Г.Змеиногорска/</t>
    </r>
    <r>
      <rPr>
        <sz val="10"/>
        <rFont val="Arial Cyr"/>
        <family val="0"/>
      </rPr>
      <t>Нанесение дорожной разметки</t>
    </r>
  </si>
  <si>
    <r>
      <t>Адм.Г.Змеиногорска/</t>
    </r>
    <r>
      <rPr>
        <sz val="10"/>
        <rFont val="Arial Cyr"/>
        <family val="0"/>
      </rPr>
      <t>Благоустройство пешеходной зоны (2 этап)</t>
    </r>
  </si>
  <si>
    <r>
      <t>Адм.Г.Змеиногорска/</t>
    </r>
    <r>
      <rPr>
        <sz val="10"/>
        <rFont val="Arial Cyr"/>
        <family val="0"/>
      </rPr>
      <t>пассажироперевозки</t>
    </r>
  </si>
  <si>
    <r>
      <t>ЗРУСХИ/</t>
    </r>
    <r>
      <rPr>
        <sz val="10"/>
        <rFont val="Arial Cyr"/>
        <family val="0"/>
      </rPr>
      <t xml:space="preserve">Контейнеры с крышкой </t>
    </r>
  </si>
  <si>
    <r>
      <t>СОШ с УИОП/</t>
    </r>
    <r>
      <rPr>
        <sz val="10"/>
        <rFont val="Arial Cyr"/>
        <family val="0"/>
      </rPr>
      <t>Ремонт душевых кабин</t>
    </r>
  </si>
  <si>
    <r>
      <t>Адм.Г.Змеиногорска/</t>
    </r>
    <r>
      <rPr>
        <sz val="10"/>
        <rFont val="Arial Cyr"/>
        <family val="0"/>
      </rPr>
      <t>ГСМ 2 полугодие</t>
    </r>
  </si>
  <si>
    <r>
      <t>СОШ с УИОП/</t>
    </r>
    <r>
      <rPr>
        <sz val="10"/>
        <rFont val="Arial Cyr"/>
        <family val="0"/>
      </rPr>
      <t>Ремонт кабинетов центра "Точка роста"</t>
    </r>
  </si>
  <si>
    <r>
      <t>МБОУ СОШ №3/</t>
    </r>
    <r>
      <rPr>
        <sz val="10"/>
        <rFont val="Arial Cyr"/>
        <family val="0"/>
      </rPr>
      <t>Говядина (внебюджет)</t>
    </r>
  </si>
  <si>
    <r>
      <t>ЗРУСХИ/</t>
    </r>
    <r>
      <rPr>
        <sz val="10"/>
        <rFont val="Arial Cyr"/>
        <family val="0"/>
      </rPr>
      <t>Услуги по обращению с бездомными животными</t>
    </r>
  </si>
  <si>
    <r>
      <t>МБОУ СОШ №3/</t>
    </r>
    <r>
      <rPr>
        <sz val="10"/>
        <rFont val="Arial Cyr"/>
        <family val="0"/>
      </rPr>
      <t>Текущий ремонт кровли</t>
    </r>
  </si>
  <si>
    <r>
      <t>ЗРУСХИ/</t>
    </r>
    <r>
      <rPr>
        <sz val="10"/>
        <rFont val="Arial Cyr"/>
        <family val="0"/>
      </rPr>
      <t>Поставка котла водогрейного</t>
    </r>
  </si>
  <si>
    <r>
      <t>ЗРУСХИ/</t>
    </r>
    <r>
      <rPr>
        <sz val="10"/>
        <rFont val="Arial Cyr"/>
        <family val="0"/>
      </rPr>
      <t>Поставка труб стальных</t>
    </r>
  </si>
  <si>
    <r>
      <t>ЗРУСХИ/</t>
    </r>
    <r>
      <rPr>
        <sz val="10"/>
        <rFont val="Arial Cyr"/>
        <family val="0"/>
      </rPr>
      <t>Оценка тех.состояния дорог Змеин.р-на</t>
    </r>
  </si>
  <si>
    <r>
      <t>ЗРУСХИ/</t>
    </r>
    <r>
      <rPr>
        <sz val="10"/>
        <rFont val="Arial Cyr"/>
        <family val="0"/>
      </rPr>
      <t>Тех.планы на объекты недвижимости</t>
    </r>
  </si>
  <si>
    <r>
      <t>МБОУ СОШ №3/</t>
    </r>
    <r>
      <rPr>
        <sz val="10"/>
        <rFont val="Arial Cyr"/>
        <family val="0"/>
      </rPr>
      <t>Говядина (краевой бюджет)</t>
    </r>
  </si>
  <si>
    <r>
      <t>Адм.Г.Змеиногорска/</t>
    </r>
    <r>
      <rPr>
        <sz val="10"/>
        <rFont val="Arial Cyr"/>
        <family val="0"/>
      </rPr>
      <t>Обустройство контейнерных площадок</t>
    </r>
  </si>
  <si>
    <r>
      <t>ЗРУСХИ/</t>
    </r>
    <r>
      <rPr>
        <sz val="10"/>
        <rFont val="Arial Cyr"/>
        <family val="0"/>
      </rPr>
      <t>Оценка рыночной стоимости/аренды</t>
    </r>
  </si>
  <si>
    <r>
      <t xml:space="preserve">МБОУ Таловская СОШ/ </t>
    </r>
    <r>
      <rPr>
        <sz val="10"/>
        <rFont val="Arial Cyr"/>
        <family val="0"/>
      </rPr>
      <t>Кап.ремонт спортзала Кузьминской СОШ</t>
    </r>
  </si>
  <si>
    <r>
      <t xml:space="preserve">Комитет по Образованию/ </t>
    </r>
    <r>
      <rPr>
        <sz val="10"/>
        <rFont val="Arial Cyr"/>
        <family val="0"/>
      </rPr>
      <t>кап.ремонт спортзала Беспаловской СОШ</t>
    </r>
  </si>
  <si>
    <r>
      <t>Дет.сад Радуга/</t>
    </r>
    <r>
      <rPr>
        <sz val="10"/>
        <rFont val="Arial Cyr"/>
        <family val="0"/>
      </rPr>
      <t>Масло сливочное (внебюджет)</t>
    </r>
  </si>
  <si>
    <r>
      <t>Дет.сад Радуга/</t>
    </r>
    <r>
      <rPr>
        <sz val="10"/>
        <rFont val="Arial Cyr"/>
        <family val="0"/>
      </rPr>
      <t>Молоко (внебюджет)</t>
    </r>
  </si>
  <si>
    <r>
      <t>Дет.сад Радуга/</t>
    </r>
    <r>
      <rPr>
        <sz val="10"/>
        <rFont val="Arial Cyr"/>
        <family val="0"/>
      </rPr>
      <t>Говядина (внебюджет)</t>
    </r>
  </si>
  <si>
    <r>
      <t>Адм.Г.Змеиногорска/</t>
    </r>
    <r>
      <rPr>
        <sz val="10"/>
        <rFont val="Arial Cyr"/>
        <family val="0"/>
      </rPr>
      <t>Кап.ремонт линий уличного освещения</t>
    </r>
  </si>
  <si>
    <r>
      <t>Адм.Г.Змеиногорска/</t>
    </r>
    <r>
      <rPr>
        <sz val="10"/>
        <rFont val="Arial Cyr"/>
        <family val="0"/>
      </rPr>
      <t>Пешеходная зона по ул.Фролова</t>
    </r>
  </si>
  <si>
    <r>
      <t>ЗРУСХИ/</t>
    </r>
    <r>
      <rPr>
        <sz val="10"/>
        <rFont val="Arial Cyr"/>
        <family val="0"/>
      </rPr>
      <t>Поставка котельного оборудования</t>
    </r>
  </si>
  <si>
    <r>
      <t>Адм.Г.Змеиногорска/</t>
    </r>
    <r>
      <rPr>
        <sz val="10"/>
        <rFont val="Arial Cyr"/>
        <family val="0"/>
      </rPr>
      <t>Благоустройство пешеход.зоны Ленина (3 этап)</t>
    </r>
  </si>
  <si>
    <r>
      <t>ЗРУСХИ/</t>
    </r>
    <r>
      <rPr>
        <sz val="10"/>
        <rFont val="Arial Cyr"/>
        <family val="0"/>
      </rPr>
      <t>Котельное оборудование</t>
    </r>
  </si>
  <si>
    <r>
      <t>ЗРУСХИ/</t>
    </r>
    <r>
      <rPr>
        <sz val="10"/>
        <rFont val="Arial Cyr"/>
        <family val="0"/>
      </rPr>
      <t>Насосы ЭЦВ</t>
    </r>
  </si>
  <si>
    <t>Результаты осуществления закупок товаров, работ, услуг  для нужд Змеиногорского района Алтайского края за 2021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</si>
</sst>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8"/>
      <name val="Arial Cyr"/>
      <family val="0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9"/>
      <name val="Arial Cyr"/>
      <family val="0"/>
    </font>
    <font>
      <sz val="10"/>
      <color indexed="36"/>
      <name val="Arial Cyr"/>
      <family val="0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0"/>
      <name val="Arial Cyr"/>
      <family val="0"/>
    </font>
    <font>
      <sz val="10"/>
      <color rgb="FF7030A0"/>
      <name val="Arial Cyr"/>
      <family val="0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10"/>
      <color rgb="FFFF0000"/>
      <name val="Arial Cyr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808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0" fillId="0" borderId="10" xfId="0" applyNumberForma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22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0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49" fontId="1" fillId="0" borderId="10" xfId="0" applyNumberFormat="1" applyFont="1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1" fillId="38" borderId="13" xfId="0" applyFont="1" applyFill="1" applyBorder="1" applyAlignment="1">
      <alignment horizontal="center" wrapText="1"/>
    </xf>
    <xf numFmtId="0" fontId="0" fillId="38" borderId="10" xfId="0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39" borderId="10" xfId="0" applyFill="1" applyBorder="1" applyAlignment="1">
      <alignment/>
    </xf>
    <xf numFmtId="0" fontId="0" fillId="0" borderId="0" xfId="0" applyFill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1" fillId="36" borderId="10" xfId="0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40" borderId="14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22" fontId="0" fillId="0" borderId="10" xfId="0" applyNumberFormat="1" applyFill="1" applyBorder="1" applyAlignment="1">
      <alignment wrapText="1"/>
    </xf>
    <xf numFmtId="0" fontId="5" fillId="0" borderId="10" xfId="0" applyFont="1" applyFill="1" applyBorder="1" applyAlignment="1">
      <alignment horizontal="left"/>
    </xf>
    <xf numFmtId="0" fontId="0" fillId="43" borderId="11" xfId="0" applyFill="1" applyBorder="1" applyAlignment="1">
      <alignment horizontal="left" wrapText="1"/>
    </xf>
    <xf numFmtId="0" fontId="0" fillId="43" borderId="10" xfId="0" applyFill="1" applyBorder="1" applyAlignment="1">
      <alignment/>
    </xf>
    <xf numFmtId="0" fontId="0" fillId="43" borderId="10" xfId="0" applyFill="1" applyBorder="1" applyAlignment="1">
      <alignment horizontal="left"/>
    </xf>
    <xf numFmtId="49" fontId="0" fillId="43" borderId="10" xfId="0" applyNumberFormat="1" applyFont="1" applyFill="1" applyBorder="1" applyAlignment="1">
      <alignment wrapText="1"/>
    </xf>
    <xf numFmtId="0" fontId="0" fillId="43" borderId="11" xfId="0" applyFont="1" applyFill="1" applyBorder="1" applyAlignment="1">
      <alignment horizontal="left" wrapText="1"/>
    </xf>
    <xf numFmtId="0" fontId="0" fillId="43" borderId="10" xfId="0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wrapText="1"/>
    </xf>
    <xf numFmtId="14" fontId="0" fillId="43" borderId="10" xfId="0" applyNumberFormat="1" applyFont="1" applyFill="1" applyBorder="1" applyAlignment="1">
      <alignment/>
    </xf>
    <xf numFmtId="2" fontId="0" fillId="43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43" borderId="11" xfId="0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wrapText="1"/>
    </xf>
    <xf numFmtId="22" fontId="0" fillId="43" borderId="10" xfId="0" applyNumberFormat="1" applyFont="1" applyFill="1" applyBorder="1" applyAlignment="1">
      <alignment horizontal="left"/>
    </xf>
    <xf numFmtId="14" fontId="0" fillId="43" borderId="1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0" fillId="43" borderId="10" xfId="0" applyFont="1" applyFill="1" applyBorder="1" applyAlignment="1">
      <alignment/>
    </xf>
    <xf numFmtId="0" fontId="0" fillId="43" borderId="11" xfId="0" applyFont="1" applyFill="1" applyBorder="1" applyAlignment="1">
      <alignment/>
    </xf>
    <xf numFmtId="0" fontId="0" fillId="43" borderId="11" xfId="0" applyFont="1" applyFill="1" applyBorder="1" applyAlignment="1">
      <alignment horizontal="right" wrapText="1"/>
    </xf>
    <xf numFmtId="49" fontId="0" fillId="34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0" fillId="43" borderId="11" xfId="0" applyNumberFormat="1" applyFont="1" applyFill="1" applyBorder="1" applyAlignment="1">
      <alignment/>
    </xf>
    <xf numFmtId="0" fontId="0" fillId="43" borderId="10" xfId="0" applyNumberFormat="1" applyFont="1" applyFill="1" applyBorder="1" applyAlignment="1">
      <alignment/>
    </xf>
    <xf numFmtId="0" fontId="54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9" fontId="3" fillId="0" borderId="10" xfId="42" applyNumberFormat="1" applyBorder="1" applyAlignment="1" applyProtection="1">
      <alignment/>
      <protection/>
    </xf>
    <xf numFmtId="0" fontId="0" fillId="44" borderId="11" xfId="0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wrapText="1"/>
    </xf>
    <xf numFmtId="0" fontId="0" fillId="43" borderId="0" xfId="0" applyFill="1" applyBorder="1" applyAlignment="1">
      <alignment/>
    </xf>
    <xf numFmtId="2" fontId="0" fillId="0" borderId="0" xfId="0" applyNumberFormat="1" applyAlignment="1">
      <alignment/>
    </xf>
    <xf numFmtId="0" fontId="1" fillId="43" borderId="0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49" fontId="1" fillId="43" borderId="10" xfId="0" applyNumberFormat="1" applyFont="1" applyFill="1" applyBorder="1" applyAlignment="1">
      <alignment wrapText="1"/>
    </xf>
    <xf numFmtId="22" fontId="0" fillId="4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 wrapText="1"/>
    </xf>
    <xf numFmtId="49" fontId="0" fillId="43" borderId="11" xfId="0" applyNumberFormat="1" applyFont="1" applyFill="1" applyBorder="1" applyAlignment="1">
      <alignment horizontal="right"/>
    </xf>
    <xf numFmtId="2" fontId="0" fillId="43" borderId="10" xfId="0" applyNumberFormat="1" applyFont="1" applyFill="1" applyBorder="1" applyAlignment="1">
      <alignment horizontal="right"/>
    </xf>
    <xf numFmtId="0" fontId="0" fillId="43" borderId="10" xfId="0" applyFont="1" applyFill="1" applyBorder="1" applyAlignment="1">
      <alignment/>
    </xf>
    <xf numFmtId="0" fontId="0" fillId="43" borderId="11" xfId="0" applyFont="1" applyFill="1" applyBorder="1" applyAlignment="1">
      <alignment/>
    </xf>
    <xf numFmtId="0" fontId="0" fillId="43" borderId="10" xfId="0" applyFont="1" applyFill="1" applyBorder="1" applyAlignment="1">
      <alignment horizontal="left" wrapText="1"/>
    </xf>
    <xf numFmtId="0" fontId="55" fillId="43" borderId="0" xfId="0" applyFont="1" applyFill="1" applyAlignment="1">
      <alignment/>
    </xf>
    <xf numFmtId="0" fontId="0" fillId="11" borderId="10" xfId="0" applyNumberFormat="1" applyFont="1" applyFill="1" applyBorder="1" applyAlignment="1">
      <alignment wrapText="1"/>
    </xf>
    <xf numFmtId="0" fontId="0" fillId="15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2" fontId="0" fillId="43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56" fillId="0" borderId="0" xfId="0" applyFont="1" applyBorder="1" applyAlignment="1">
      <alignment/>
    </xf>
    <xf numFmtId="2" fontId="56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43" borderId="0" xfId="0" applyFill="1" applyAlignment="1">
      <alignment/>
    </xf>
    <xf numFmtId="0" fontId="0" fillId="43" borderId="0" xfId="0" applyFont="1" applyFill="1" applyAlignment="1">
      <alignment/>
    </xf>
    <xf numFmtId="0" fontId="0" fillId="43" borderId="10" xfId="0" applyNumberFormat="1" applyFont="1" applyFill="1" applyBorder="1" applyAlignment="1">
      <alignment wrapText="1"/>
    </xf>
    <xf numFmtId="0" fontId="0" fillId="43" borderId="11" xfId="0" applyFont="1" applyFill="1" applyBorder="1" applyAlignment="1">
      <alignment horizontal="left"/>
    </xf>
    <xf numFmtId="49" fontId="0" fillId="43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2" fontId="0" fillId="43" borderId="11" xfId="0" applyNumberFormat="1" applyFont="1" applyFill="1" applyBorder="1" applyAlignment="1">
      <alignment horizontal="right" wrapText="1"/>
    </xf>
    <xf numFmtId="2" fontId="0" fillId="43" borderId="11" xfId="0" applyNumberFormat="1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4" fontId="0" fillId="43" borderId="10" xfId="0" applyNumberFormat="1" applyFont="1" applyFill="1" applyBorder="1" applyAlignment="1">
      <alignment/>
    </xf>
    <xf numFmtId="14" fontId="0" fillId="43" borderId="0" xfId="0" applyNumberFormat="1" applyFont="1" applyFill="1" applyAlignment="1">
      <alignment/>
    </xf>
    <xf numFmtId="2" fontId="0" fillId="0" borderId="11" xfId="0" applyNumberForma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11" fillId="0" borderId="16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vertical="center"/>
    </xf>
    <xf numFmtId="0" fontId="57" fillId="45" borderId="0" xfId="0" applyFont="1" applyFill="1" applyAlignment="1">
      <alignment vertical="center"/>
    </xf>
    <xf numFmtId="0" fontId="57" fillId="0" borderId="19" xfId="0" applyFont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46" borderId="21" xfId="0" applyFont="1" applyFill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46" borderId="21" xfId="0" applyFont="1" applyFill="1" applyBorder="1" applyAlignment="1">
      <alignment horizontal="center" vertical="center"/>
    </xf>
    <xf numFmtId="0" fontId="58" fillId="47" borderId="21" xfId="0" applyFont="1" applyFill="1" applyBorder="1" applyAlignment="1">
      <alignment horizontal="center" vertical="center"/>
    </xf>
    <xf numFmtId="0" fontId="58" fillId="48" borderId="21" xfId="0" applyFont="1" applyFill="1" applyBorder="1" applyAlignment="1">
      <alignment horizontal="center" vertical="center"/>
    </xf>
    <xf numFmtId="0" fontId="58" fillId="49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 wrapText="1"/>
    </xf>
    <xf numFmtId="0" fontId="12" fillId="47" borderId="21" xfId="0" applyFont="1" applyFill="1" applyBorder="1" applyAlignment="1">
      <alignment horizontal="center" vertical="center" wrapText="1"/>
    </xf>
    <xf numFmtId="0" fontId="12" fillId="48" borderId="21" xfId="0" applyFont="1" applyFill="1" applyBorder="1" applyAlignment="1">
      <alignment horizontal="center" vertical="center" wrapText="1"/>
    </xf>
    <xf numFmtId="0" fontId="12" fillId="49" borderId="21" xfId="0" applyFont="1" applyFill="1" applyBorder="1" applyAlignment="1">
      <alignment horizontal="center" vertical="center" wrapText="1"/>
    </xf>
    <xf numFmtId="0" fontId="12" fillId="49" borderId="23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right" vertical="center" wrapText="1"/>
    </xf>
    <xf numFmtId="0" fontId="12" fillId="46" borderId="21" xfId="0" applyFont="1" applyFill="1" applyBorder="1" applyAlignment="1">
      <alignment horizontal="right" vertical="center" wrapText="1"/>
    </xf>
    <xf numFmtId="0" fontId="12" fillId="47" borderId="21" xfId="0" applyFont="1" applyFill="1" applyBorder="1" applyAlignment="1">
      <alignment horizontal="right" vertical="center" wrapText="1"/>
    </xf>
    <xf numFmtId="0" fontId="12" fillId="48" borderId="21" xfId="0" applyFont="1" applyFill="1" applyBorder="1" applyAlignment="1">
      <alignment horizontal="right" vertical="center" wrapText="1"/>
    </xf>
    <xf numFmtId="0" fontId="12" fillId="49" borderId="21" xfId="0" applyFont="1" applyFill="1" applyBorder="1" applyAlignment="1">
      <alignment horizontal="right" vertical="center" wrapText="1"/>
    </xf>
    <xf numFmtId="0" fontId="12" fillId="0" borderId="21" xfId="0" applyFont="1" applyBorder="1" applyAlignment="1">
      <alignment horizontal="center" vertical="center" wrapText="1"/>
    </xf>
    <xf numFmtId="2" fontId="12" fillId="0" borderId="21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wrapText="1"/>
    </xf>
    <xf numFmtId="14" fontId="0" fillId="0" borderId="10" xfId="0" applyNumberFormat="1" applyFont="1" applyBorder="1" applyAlignment="1">
      <alignment/>
    </xf>
    <xf numFmtId="2" fontId="0" fillId="35" borderId="10" xfId="0" applyNumberFormat="1" applyFill="1" applyBorder="1" applyAlignment="1">
      <alignment horizontal="left"/>
    </xf>
    <xf numFmtId="0" fontId="0" fillId="43" borderId="0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" fillId="43" borderId="0" xfId="0" applyFont="1" applyFill="1" applyAlignment="1">
      <alignment horizontal="center" wrapText="1"/>
    </xf>
    <xf numFmtId="0" fontId="0" fillId="43" borderId="0" xfId="0" applyFill="1" applyAlignment="1">
      <alignment wrapText="1"/>
    </xf>
    <xf numFmtId="0" fontId="59" fillId="0" borderId="0" xfId="0" applyFont="1" applyBorder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9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2" fillId="48" borderId="20" xfId="0" applyFont="1" applyFill="1" applyBorder="1" applyAlignment="1">
      <alignment horizontal="center" vertical="center" wrapText="1"/>
    </xf>
    <xf numFmtId="0" fontId="12" fillId="48" borderId="22" xfId="0" applyFont="1" applyFill="1" applyBorder="1" applyAlignment="1">
      <alignment horizontal="center" vertical="center" wrapText="1"/>
    </xf>
    <xf numFmtId="0" fontId="12" fillId="49" borderId="20" xfId="0" applyFont="1" applyFill="1" applyBorder="1" applyAlignment="1">
      <alignment horizontal="center" vertical="center" wrapText="1"/>
    </xf>
    <xf numFmtId="0" fontId="12" fillId="49" borderId="22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46" borderId="25" xfId="0" applyFont="1" applyFill="1" applyBorder="1" applyAlignment="1">
      <alignment horizontal="center" vertical="center" wrapText="1"/>
    </xf>
    <xf numFmtId="0" fontId="12" fillId="46" borderId="26" xfId="0" applyFont="1" applyFill="1" applyBorder="1" applyAlignment="1">
      <alignment horizontal="center" vertical="center" wrapText="1"/>
    </xf>
    <xf numFmtId="0" fontId="12" fillId="46" borderId="32" xfId="0" applyFont="1" applyFill="1" applyBorder="1" applyAlignment="1">
      <alignment horizontal="center" vertical="center" wrapText="1"/>
    </xf>
    <xf numFmtId="0" fontId="12" fillId="47" borderId="20" xfId="0" applyFont="1" applyFill="1" applyBorder="1" applyAlignment="1">
      <alignment horizontal="center" vertical="center" wrapText="1"/>
    </xf>
    <xf numFmtId="0" fontId="12" fillId="47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zoomScalePageLayoutView="0" workbookViewId="0" topLeftCell="A1">
      <pane xSplit="8" ySplit="3" topLeftCell="M8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M87" sqref="M87"/>
    </sheetView>
  </sheetViews>
  <sheetFormatPr defaultColWidth="9.00390625" defaultRowHeight="12.75"/>
  <cols>
    <col min="1" max="1" width="6.375" style="0" customWidth="1"/>
    <col min="2" max="2" width="23.25390625" style="0" customWidth="1"/>
    <col min="3" max="3" width="3.75390625" style="0" customWidth="1"/>
    <col min="4" max="4" width="3.875" style="0" hidden="1" customWidth="1"/>
    <col min="5" max="5" width="3.375" style="0" hidden="1" customWidth="1"/>
    <col min="6" max="6" width="10.875" style="0" customWidth="1"/>
    <col min="7" max="7" width="32.875" style="0" customWidth="1"/>
    <col min="8" max="8" width="6.25390625" style="0" customWidth="1"/>
    <col min="9" max="12" width="15.875" style="0" hidden="1" customWidth="1"/>
    <col min="13" max="13" width="12.875" style="0" customWidth="1"/>
    <col min="14" max="14" width="14.375" style="0" customWidth="1"/>
    <col min="15" max="15" width="11.625" style="0" customWidth="1"/>
    <col min="16" max="16" width="10.875" style="0" customWidth="1"/>
    <col min="17" max="17" width="12.25390625" style="0" hidden="1" customWidth="1"/>
    <col min="18" max="18" width="14.25390625" style="0" hidden="1" customWidth="1"/>
    <col min="19" max="19" width="17.25390625" style="0" hidden="1" customWidth="1"/>
    <col min="20" max="20" width="15.75390625" style="0" hidden="1" customWidth="1"/>
    <col min="21" max="21" width="18.25390625" style="0" hidden="1" customWidth="1"/>
    <col min="22" max="22" width="7.875" style="0" customWidth="1"/>
    <col min="23" max="23" width="9.25390625" style="0" hidden="1" customWidth="1"/>
    <col min="24" max="16384" width="9.125" style="107" customWidth="1"/>
  </cols>
  <sheetData>
    <row r="1" spans="1:6" ht="12.75">
      <c r="A1" s="94"/>
      <c r="B1" s="94"/>
      <c r="C1" s="94"/>
      <c r="D1" s="94"/>
      <c r="E1" s="94"/>
      <c r="F1" s="94"/>
    </row>
    <row r="2" spans="1:23" ht="22.5" customHeight="1">
      <c r="A2" s="159" t="s">
        <v>316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</row>
    <row r="3" spans="1:24" s="156" customFormat="1" ht="101.25" customHeight="1">
      <c r="A3" s="34" t="s">
        <v>43</v>
      </c>
      <c r="B3" s="34" t="s">
        <v>11</v>
      </c>
      <c r="C3" s="41" t="s">
        <v>12</v>
      </c>
      <c r="D3" s="41" t="s">
        <v>24</v>
      </c>
      <c r="E3" s="41" t="s">
        <v>36</v>
      </c>
      <c r="F3" s="41" t="s">
        <v>1</v>
      </c>
      <c r="G3" s="34" t="s">
        <v>35</v>
      </c>
      <c r="H3" s="40" t="s">
        <v>31</v>
      </c>
      <c r="I3" s="43" t="s">
        <v>2</v>
      </c>
      <c r="J3" s="43" t="s">
        <v>3</v>
      </c>
      <c r="K3" s="34" t="s">
        <v>8</v>
      </c>
      <c r="L3" s="34" t="s">
        <v>9</v>
      </c>
      <c r="M3" s="35" t="s">
        <v>6</v>
      </c>
      <c r="N3" s="3" t="s">
        <v>7</v>
      </c>
      <c r="O3" s="8" t="s">
        <v>15</v>
      </c>
      <c r="P3" s="8" t="s">
        <v>23</v>
      </c>
      <c r="Q3" s="19" t="s">
        <v>13</v>
      </c>
      <c r="R3" s="19" t="s">
        <v>20</v>
      </c>
      <c r="S3" s="38" t="s">
        <v>26</v>
      </c>
      <c r="T3" s="38" t="s">
        <v>28</v>
      </c>
      <c r="U3" s="38" t="s">
        <v>30</v>
      </c>
      <c r="V3" s="29" t="s">
        <v>18</v>
      </c>
      <c r="W3" s="29" t="s">
        <v>42</v>
      </c>
      <c r="X3" s="108"/>
    </row>
    <row r="4" spans="1:24" s="156" customFormat="1" ht="27.75" customHeight="1">
      <c r="A4" s="45">
        <v>1</v>
      </c>
      <c r="B4" s="39" t="s">
        <v>44</v>
      </c>
      <c r="C4" s="60">
        <v>1</v>
      </c>
      <c r="D4" s="55"/>
      <c r="E4" s="55"/>
      <c r="F4" s="69" t="s">
        <v>12</v>
      </c>
      <c r="G4" s="23" t="s">
        <v>45</v>
      </c>
      <c r="H4" s="68">
        <v>1</v>
      </c>
      <c r="I4" s="111" t="s">
        <v>46</v>
      </c>
      <c r="J4" s="62">
        <v>44224</v>
      </c>
      <c r="K4" s="62">
        <v>44224</v>
      </c>
      <c r="L4" s="111" t="s">
        <v>47</v>
      </c>
      <c r="M4" s="57">
        <v>1360000</v>
      </c>
      <c r="N4" s="57">
        <v>1496000</v>
      </c>
      <c r="O4" s="58">
        <f>+M4-N4</f>
        <v>-136000</v>
      </c>
      <c r="P4" s="58">
        <f>100-N4*100/M4</f>
        <v>-10</v>
      </c>
      <c r="Q4" s="92"/>
      <c r="R4" s="92"/>
      <c r="S4" s="84" t="s">
        <v>32</v>
      </c>
      <c r="T4" s="90"/>
      <c r="U4" s="57">
        <v>1360000</v>
      </c>
      <c r="V4" s="66">
        <v>1</v>
      </c>
      <c r="W4" s="66" t="s">
        <v>29</v>
      </c>
      <c r="X4" s="108"/>
    </row>
    <row r="5" spans="1:24" s="156" customFormat="1" ht="27.75" customHeight="1">
      <c r="A5" s="45">
        <v>2</v>
      </c>
      <c r="B5" s="39" t="s">
        <v>49</v>
      </c>
      <c r="C5" s="60">
        <v>1</v>
      </c>
      <c r="D5" s="55"/>
      <c r="E5" s="55"/>
      <c r="F5" s="69" t="s">
        <v>12</v>
      </c>
      <c r="G5" s="85" t="s">
        <v>48</v>
      </c>
      <c r="H5" s="68">
        <v>1</v>
      </c>
      <c r="I5" s="111" t="s">
        <v>46</v>
      </c>
      <c r="J5" s="62">
        <v>44224</v>
      </c>
      <c r="K5" s="62">
        <v>44224</v>
      </c>
      <c r="L5" s="111" t="s">
        <v>47</v>
      </c>
      <c r="M5" s="57">
        <v>500000</v>
      </c>
      <c r="N5" s="57">
        <v>500000</v>
      </c>
      <c r="O5" s="58">
        <f>+M5-N5</f>
        <v>0</v>
      </c>
      <c r="P5" s="58">
        <f>100-N5*100/M5</f>
        <v>0</v>
      </c>
      <c r="Q5" s="92"/>
      <c r="R5" s="92"/>
      <c r="S5" s="84" t="s">
        <v>32</v>
      </c>
      <c r="T5" s="90"/>
      <c r="U5" s="57">
        <v>500000</v>
      </c>
      <c r="V5" s="66">
        <v>1</v>
      </c>
      <c r="W5" s="66" t="s">
        <v>29</v>
      </c>
      <c r="X5" s="108"/>
    </row>
    <row r="6" spans="1:23" s="108" customFormat="1" ht="28.5" customHeight="1">
      <c r="A6" s="45">
        <v>3</v>
      </c>
      <c r="B6" s="39" t="s">
        <v>52</v>
      </c>
      <c r="C6" s="60">
        <v>1</v>
      </c>
      <c r="D6" s="109"/>
      <c r="E6" s="109"/>
      <c r="F6" s="69" t="s">
        <v>12</v>
      </c>
      <c r="G6" s="23" t="s">
        <v>37</v>
      </c>
      <c r="H6" s="66">
        <v>0</v>
      </c>
      <c r="I6" s="111" t="s">
        <v>50</v>
      </c>
      <c r="J6" s="62">
        <v>44223</v>
      </c>
      <c r="K6" s="62">
        <v>44223</v>
      </c>
      <c r="L6" s="111" t="s">
        <v>51</v>
      </c>
      <c r="M6" s="57">
        <v>41459</v>
      </c>
      <c r="N6" s="57">
        <v>25124.91</v>
      </c>
      <c r="O6" s="110">
        <f aca="true" t="shared" si="0" ref="O6:O24">+M6-N6</f>
        <v>16334.09</v>
      </c>
      <c r="P6" s="110">
        <f aca="true" t="shared" si="1" ref="P6:P24">100-N6*100/M6</f>
        <v>39.39817651173448</v>
      </c>
      <c r="Q6" s="72"/>
      <c r="R6" s="72"/>
      <c r="S6" s="93" t="s">
        <v>27</v>
      </c>
      <c r="T6" s="90">
        <v>36725.7</v>
      </c>
      <c r="U6" s="67"/>
      <c r="V6" s="66">
        <v>1</v>
      </c>
      <c r="W6" s="66" t="s">
        <v>29</v>
      </c>
    </row>
    <row r="7" spans="1:23" s="108" customFormat="1" ht="28.5" customHeight="1">
      <c r="A7" s="45">
        <v>4</v>
      </c>
      <c r="B7" s="39" t="s">
        <v>53</v>
      </c>
      <c r="C7" s="60">
        <v>1</v>
      </c>
      <c r="D7" s="55"/>
      <c r="E7" s="55"/>
      <c r="F7" s="69" t="s">
        <v>12</v>
      </c>
      <c r="G7" s="23" t="s">
        <v>60</v>
      </c>
      <c r="H7" s="66">
        <v>0</v>
      </c>
      <c r="I7" s="111" t="s">
        <v>54</v>
      </c>
      <c r="J7" s="62">
        <v>44224</v>
      </c>
      <c r="K7" s="62">
        <v>44224</v>
      </c>
      <c r="L7" s="111" t="s">
        <v>47</v>
      </c>
      <c r="M7" s="71">
        <v>306310</v>
      </c>
      <c r="N7" s="71">
        <v>245127.43</v>
      </c>
      <c r="O7" s="58">
        <f t="shared" si="0"/>
        <v>61182.57000000001</v>
      </c>
      <c r="P7" s="58">
        <f t="shared" si="1"/>
        <v>19.974068753876793</v>
      </c>
      <c r="Q7" s="72"/>
      <c r="R7" s="72"/>
      <c r="S7" s="93" t="s">
        <v>27</v>
      </c>
      <c r="T7" s="115">
        <v>269584.45</v>
      </c>
      <c r="U7" s="67"/>
      <c r="V7" s="66">
        <v>1</v>
      </c>
      <c r="W7" s="66" t="s">
        <v>29</v>
      </c>
    </row>
    <row r="8" spans="1:23" s="108" customFormat="1" ht="28.5" customHeight="1">
      <c r="A8" s="45">
        <v>5</v>
      </c>
      <c r="B8" s="39" t="s">
        <v>55</v>
      </c>
      <c r="C8" s="60">
        <v>1</v>
      </c>
      <c r="D8" s="55"/>
      <c r="E8" s="55"/>
      <c r="F8" s="69" t="s">
        <v>12</v>
      </c>
      <c r="G8" s="23" t="s">
        <v>38</v>
      </c>
      <c r="H8" s="66">
        <v>0</v>
      </c>
      <c r="I8" s="112" t="s">
        <v>61</v>
      </c>
      <c r="J8" s="112" t="s">
        <v>47</v>
      </c>
      <c r="K8" s="112" t="s">
        <v>47</v>
      </c>
      <c r="L8" s="112" t="s">
        <v>62</v>
      </c>
      <c r="M8" s="71">
        <v>324990</v>
      </c>
      <c r="N8" s="71">
        <v>324990</v>
      </c>
      <c r="O8" s="58">
        <f t="shared" si="0"/>
        <v>0</v>
      </c>
      <c r="P8" s="58">
        <f t="shared" si="1"/>
        <v>0</v>
      </c>
      <c r="Q8" s="72"/>
      <c r="R8" s="72"/>
      <c r="S8" s="84" t="s">
        <v>32</v>
      </c>
      <c r="T8" s="116"/>
      <c r="U8" s="67">
        <v>324990</v>
      </c>
      <c r="V8" s="66">
        <v>1</v>
      </c>
      <c r="W8" s="66" t="s">
        <v>29</v>
      </c>
    </row>
    <row r="9" spans="1:23" s="108" customFormat="1" ht="25.5" customHeight="1">
      <c r="A9" s="45">
        <v>6</v>
      </c>
      <c r="B9" s="39" t="s">
        <v>56</v>
      </c>
      <c r="C9" s="60">
        <v>1</v>
      </c>
      <c r="D9" s="55"/>
      <c r="E9" s="55"/>
      <c r="F9" s="69" t="s">
        <v>12</v>
      </c>
      <c r="G9" s="23" t="s">
        <v>63</v>
      </c>
      <c r="H9" s="66">
        <v>1</v>
      </c>
      <c r="I9" s="112" t="s">
        <v>61</v>
      </c>
      <c r="J9" s="112" t="s">
        <v>47</v>
      </c>
      <c r="K9" s="112" t="s">
        <v>47</v>
      </c>
      <c r="L9" s="112" t="s">
        <v>62</v>
      </c>
      <c r="M9" s="71">
        <v>86240</v>
      </c>
      <c r="N9" s="71">
        <v>69854.4</v>
      </c>
      <c r="O9" s="58">
        <f t="shared" si="0"/>
        <v>16385.600000000006</v>
      </c>
      <c r="P9" s="58">
        <f t="shared" si="1"/>
        <v>19.000000000000014</v>
      </c>
      <c r="Q9" s="72"/>
      <c r="R9" s="72"/>
      <c r="S9" s="93" t="s">
        <v>27</v>
      </c>
      <c r="T9" s="59">
        <v>69854.4</v>
      </c>
      <c r="U9" s="71"/>
      <c r="V9" s="66">
        <v>1</v>
      </c>
      <c r="W9" s="66" t="s">
        <v>29</v>
      </c>
    </row>
    <row r="10" spans="1:23" s="108" customFormat="1" ht="25.5" customHeight="1">
      <c r="A10" s="45">
        <v>7</v>
      </c>
      <c r="B10" s="39" t="s">
        <v>57</v>
      </c>
      <c r="C10" s="60">
        <v>1</v>
      </c>
      <c r="D10" s="55"/>
      <c r="E10" s="55"/>
      <c r="F10" s="69" t="s">
        <v>12</v>
      </c>
      <c r="G10" s="23" t="s">
        <v>264</v>
      </c>
      <c r="H10" s="66">
        <v>1</v>
      </c>
      <c r="I10" s="112" t="s">
        <v>66</v>
      </c>
      <c r="J10" s="112" t="s">
        <v>64</v>
      </c>
      <c r="K10" s="112" t="s">
        <v>65</v>
      </c>
      <c r="L10" s="112" t="s">
        <v>67</v>
      </c>
      <c r="M10" s="71">
        <v>56244.3</v>
      </c>
      <c r="N10" s="71">
        <v>45838.79</v>
      </c>
      <c r="O10" s="58">
        <f t="shared" si="0"/>
        <v>10405.510000000002</v>
      </c>
      <c r="P10" s="58">
        <f t="shared" si="1"/>
        <v>18.500559167773446</v>
      </c>
      <c r="Q10" s="72"/>
      <c r="R10" s="72"/>
      <c r="S10" s="93" t="s">
        <v>27</v>
      </c>
      <c r="T10" s="59">
        <v>45838.79</v>
      </c>
      <c r="U10" s="71"/>
      <c r="V10" s="66">
        <v>1</v>
      </c>
      <c r="W10" s="66" t="s">
        <v>29</v>
      </c>
    </row>
    <row r="11" spans="1:23" s="108" customFormat="1" ht="27.75" customHeight="1">
      <c r="A11" s="45">
        <v>8</v>
      </c>
      <c r="B11" s="39" t="s">
        <v>58</v>
      </c>
      <c r="C11" s="60">
        <v>1</v>
      </c>
      <c r="D11" s="55"/>
      <c r="E11" s="55"/>
      <c r="F11" s="69" t="s">
        <v>12</v>
      </c>
      <c r="G11" s="23" t="s">
        <v>265</v>
      </c>
      <c r="H11" s="66">
        <v>1</v>
      </c>
      <c r="I11" s="112" t="s">
        <v>66</v>
      </c>
      <c r="J11" s="112" t="s">
        <v>64</v>
      </c>
      <c r="K11" s="112" t="s">
        <v>65</v>
      </c>
      <c r="L11" s="112" t="s">
        <v>67</v>
      </c>
      <c r="M11" s="71">
        <v>748796.2</v>
      </c>
      <c r="N11" s="71">
        <v>273343.74</v>
      </c>
      <c r="O11" s="58">
        <f t="shared" si="0"/>
        <v>475452.45999999996</v>
      </c>
      <c r="P11" s="58">
        <f t="shared" si="1"/>
        <v>63.49557596579683</v>
      </c>
      <c r="Q11" s="72"/>
      <c r="R11" s="72"/>
      <c r="S11" s="93" t="s">
        <v>27</v>
      </c>
      <c r="T11" s="59">
        <v>703868.32</v>
      </c>
      <c r="U11" s="71"/>
      <c r="V11" s="66">
        <v>1</v>
      </c>
      <c r="W11" s="66" t="s">
        <v>29</v>
      </c>
    </row>
    <row r="12" spans="1:23" s="108" customFormat="1" ht="25.5" customHeight="1">
      <c r="A12" s="45">
        <v>9</v>
      </c>
      <c r="B12" s="39" t="s">
        <v>59</v>
      </c>
      <c r="C12" s="60">
        <v>1</v>
      </c>
      <c r="D12" s="55"/>
      <c r="E12" s="55"/>
      <c r="F12" s="69" t="s">
        <v>12</v>
      </c>
      <c r="G12" s="23" t="s">
        <v>266</v>
      </c>
      <c r="H12" s="66">
        <v>1</v>
      </c>
      <c r="I12" s="112" t="s">
        <v>66</v>
      </c>
      <c r="J12" s="112" t="s">
        <v>64</v>
      </c>
      <c r="K12" s="112" t="s">
        <v>65</v>
      </c>
      <c r="L12" s="112" t="s">
        <v>67</v>
      </c>
      <c r="M12" s="71">
        <v>831474.86</v>
      </c>
      <c r="N12" s="71">
        <v>315336.44</v>
      </c>
      <c r="O12" s="58">
        <f t="shared" si="0"/>
        <v>516138.42</v>
      </c>
      <c r="P12" s="58">
        <f t="shared" si="1"/>
        <v>62.075048186063015</v>
      </c>
      <c r="Q12" s="72"/>
      <c r="R12" s="72"/>
      <c r="S12" s="93" t="s">
        <v>27</v>
      </c>
      <c r="T12" s="59">
        <v>798215.82</v>
      </c>
      <c r="U12" s="71"/>
      <c r="V12" s="66">
        <v>1</v>
      </c>
      <c r="W12" s="66" t="s">
        <v>29</v>
      </c>
    </row>
    <row r="13" spans="1:23" s="108" customFormat="1" ht="25.5" customHeight="1">
      <c r="A13" s="45">
        <v>10</v>
      </c>
      <c r="B13" s="39" t="s">
        <v>68</v>
      </c>
      <c r="C13" s="60">
        <v>1</v>
      </c>
      <c r="D13" s="55"/>
      <c r="E13" s="55"/>
      <c r="F13" s="69" t="s">
        <v>12</v>
      </c>
      <c r="G13" s="23" t="s">
        <v>119</v>
      </c>
      <c r="H13" s="66">
        <v>0</v>
      </c>
      <c r="I13" s="112" t="s">
        <v>120</v>
      </c>
      <c r="J13" s="112" t="s">
        <v>65</v>
      </c>
      <c r="K13" s="112" t="s">
        <v>65</v>
      </c>
      <c r="L13" s="112" t="s">
        <v>67</v>
      </c>
      <c r="M13" s="71">
        <v>31600</v>
      </c>
      <c r="N13" s="71">
        <v>31600</v>
      </c>
      <c r="O13" s="58">
        <f t="shared" si="0"/>
        <v>0</v>
      </c>
      <c r="P13" s="58">
        <f t="shared" si="1"/>
        <v>0</v>
      </c>
      <c r="Q13" s="72"/>
      <c r="R13" s="89"/>
      <c r="S13" s="84" t="s">
        <v>32</v>
      </c>
      <c r="T13" s="59"/>
      <c r="U13" s="71">
        <v>31600</v>
      </c>
      <c r="V13" s="66">
        <v>1</v>
      </c>
      <c r="W13" s="66" t="s">
        <v>29</v>
      </c>
    </row>
    <row r="14" spans="1:23" s="108" customFormat="1" ht="25.5" customHeight="1">
      <c r="A14" s="45">
        <v>11</v>
      </c>
      <c r="B14" s="39" t="s">
        <v>69</v>
      </c>
      <c r="C14" s="60">
        <v>1</v>
      </c>
      <c r="D14" s="55"/>
      <c r="E14" s="55"/>
      <c r="F14" s="69" t="s">
        <v>12</v>
      </c>
      <c r="G14" s="23" t="s">
        <v>267</v>
      </c>
      <c r="H14" s="66">
        <v>1</v>
      </c>
      <c r="I14" s="112" t="s">
        <v>51</v>
      </c>
      <c r="J14" s="112" t="s">
        <v>121</v>
      </c>
      <c r="K14" s="112" t="s">
        <v>121</v>
      </c>
      <c r="L14" s="112" t="s">
        <v>122</v>
      </c>
      <c r="M14" s="71">
        <v>227212.8</v>
      </c>
      <c r="N14" s="71">
        <v>217940.8</v>
      </c>
      <c r="O14" s="58">
        <f t="shared" si="0"/>
        <v>9272</v>
      </c>
      <c r="P14" s="58">
        <f t="shared" si="1"/>
        <v>4.080756013745699</v>
      </c>
      <c r="Q14" s="72"/>
      <c r="R14" s="72"/>
      <c r="S14" s="84" t="s">
        <v>32</v>
      </c>
      <c r="T14" s="59"/>
      <c r="U14" s="71">
        <v>227212.8</v>
      </c>
      <c r="V14" s="66">
        <v>1</v>
      </c>
      <c r="W14" s="66" t="s">
        <v>29</v>
      </c>
    </row>
    <row r="15" spans="1:23" s="108" customFormat="1" ht="25.5" customHeight="1">
      <c r="A15" s="45">
        <v>12</v>
      </c>
      <c r="B15" s="39" t="s">
        <v>70</v>
      </c>
      <c r="C15" s="60">
        <v>1</v>
      </c>
      <c r="D15" s="55"/>
      <c r="E15" s="55"/>
      <c r="F15" s="69" t="s">
        <v>12</v>
      </c>
      <c r="G15" s="23" t="s">
        <v>268</v>
      </c>
      <c r="H15" s="66">
        <v>1</v>
      </c>
      <c r="I15" s="112" t="s">
        <v>51</v>
      </c>
      <c r="J15" s="112" t="s">
        <v>121</v>
      </c>
      <c r="K15" s="112" t="s">
        <v>121</v>
      </c>
      <c r="L15" s="112" t="s">
        <v>122</v>
      </c>
      <c r="M15" s="71">
        <v>249137.04</v>
      </c>
      <c r="N15" s="71">
        <v>249123.41</v>
      </c>
      <c r="O15" s="58">
        <f t="shared" si="0"/>
        <v>13.630000000004657</v>
      </c>
      <c r="P15" s="58">
        <f t="shared" si="1"/>
        <v>0.005470884618361538</v>
      </c>
      <c r="Q15" s="72"/>
      <c r="R15" s="72"/>
      <c r="S15" s="84" t="s">
        <v>32</v>
      </c>
      <c r="T15" s="59"/>
      <c r="U15" s="67">
        <v>249137.04</v>
      </c>
      <c r="V15" s="66">
        <v>1</v>
      </c>
      <c r="W15" s="66" t="s">
        <v>29</v>
      </c>
    </row>
    <row r="16" spans="1:23" s="108" customFormat="1" ht="25.5" customHeight="1">
      <c r="A16" s="45">
        <v>13</v>
      </c>
      <c r="B16" s="39" t="s">
        <v>71</v>
      </c>
      <c r="C16" s="60">
        <v>1</v>
      </c>
      <c r="D16" s="55"/>
      <c r="E16" s="55"/>
      <c r="F16" s="69" t="s">
        <v>12</v>
      </c>
      <c r="G16" s="23" t="s">
        <v>269</v>
      </c>
      <c r="H16" s="66">
        <v>0</v>
      </c>
      <c r="I16" s="112" t="s">
        <v>51</v>
      </c>
      <c r="J16" s="112" t="s">
        <v>121</v>
      </c>
      <c r="K16" s="112" t="s">
        <v>121</v>
      </c>
      <c r="L16" s="112" t="s">
        <v>122</v>
      </c>
      <c r="M16" s="71">
        <v>138535.92</v>
      </c>
      <c r="N16" s="71">
        <v>101842.05</v>
      </c>
      <c r="O16" s="58">
        <f t="shared" si="0"/>
        <v>36693.87000000001</v>
      </c>
      <c r="P16" s="58">
        <f t="shared" si="1"/>
        <v>26.486899570883864</v>
      </c>
      <c r="Q16" s="72"/>
      <c r="R16" s="73"/>
      <c r="S16" s="84" t="s">
        <v>32</v>
      </c>
      <c r="T16" s="59"/>
      <c r="U16" s="67">
        <v>138535.92</v>
      </c>
      <c r="V16" s="66">
        <v>1</v>
      </c>
      <c r="W16" s="66" t="s">
        <v>29</v>
      </c>
    </row>
    <row r="17" spans="1:23" s="108" customFormat="1" ht="25.5" customHeight="1">
      <c r="A17" s="45">
        <v>14</v>
      </c>
      <c r="B17" s="39" t="s">
        <v>72</v>
      </c>
      <c r="C17" s="60">
        <v>1</v>
      </c>
      <c r="D17" s="55"/>
      <c r="E17" s="55"/>
      <c r="F17" s="69" t="s">
        <v>12</v>
      </c>
      <c r="G17" s="23" t="s">
        <v>270</v>
      </c>
      <c r="H17" s="66">
        <v>1</v>
      </c>
      <c r="I17" s="112" t="s">
        <v>51</v>
      </c>
      <c r="J17" s="112" t="s">
        <v>121</v>
      </c>
      <c r="K17" s="112" t="s">
        <v>121</v>
      </c>
      <c r="L17" s="112" t="s">
        <v>122</v>
      </c>
      <c r="M17" s="57">
        <v>452620</v>
      </c>
      <c r="N17" s="57">
        <v>450356.9</v>
      </c>
      <c r="O17" s="58">
        <f t="shared" si="0"/>
        <v>2263.0999999999767</v>
      </c>
      <c r="P17" s="58">
        <f t="shared" si="1"/>
        <v>0.5</v>
      </c>
      <c r="Q17" s="72"/>
      <c r="R17" s="72"/>
      <c r="S17" s="84" t="s">
        <v>32</v>
      </c>
      <c r="T17" s="68"/>
      <c r="U17" s="57">
        <v>450356.9</v>
      </c>
      <c r="V17" s="66">
        <v>1</v>
      </c>
      <c r="W17" s="66" t="s">
        <v>123</v>
      </c>
    </row>
    <row r="18" spans="1:23" s="108" customFormat="1" ht="25.5" customHeight="1">
      <c r="A18" s="45">
        <v>15</v>
      </c>
      <c r="B18" s="39" t="s">
        <v>73</v>
      </c>
      <c r="C18" s="60">
        <v>1</v>
      </c>
      <c r="D18" s="55"/>
      <c r="E18" s="55"/>
      <c r="F18" s="69" t="s">
        <v>12</v>
      </c>
      <c r="G18" s="23" t="s">
        <v>271</v>
      </c>
      <c r="H18" s="66">
        <v>1</v>
      </c>
      <c r="I18" s="52" t="s">
        <v>64</v>
      </c>
      <c r="J18" s="52" t="s">
        <v>124</v>
      </c>
      <c r="K18" s="52" t="s">
        <v>124</v>
      </c>
      <c r="L18" s="52" t="s">
        <v>125</v>
      </c>
      <c r="M18" s="57">
        <v>86668.8</v>
      </c>
      <c r="N18" s="57">
        <v>41636.16</v>
      </c>
      <c r="O18" s="58">
        <f t="shared" si="0"/>
        <v>45032.64</v>
      </c>
      <c r="P18" s="58">
        <f t="shared" si="1"/>
        <v>51.95945945945945</v>
      </c>
      <c r="Q18" s="72"/>
      <c r="R18" s="72"/>
      <c r="S18" s="84" t="s">
        <v>32</v>
      </c>
      <c r="T18" s="90"/>
      <c r="U18" s="57">
        <v>86668.8</v>
      </c>
      <c r="V18" s="66">
        <v>1</v>
      </c>
      <c r="W18" s="66" t="s">
        <v>29</v>
      </c>
    </row>
    <row r="19" spans="1:23" s="108" customFormat="1" ht="25.5" customHeight="1">
      <c r="A19" s="45">
        <v>16</v>
      </c>
      <c r="B19" s="39" t="s">
        <v>74</v>
      </c>
      <c r="C19" s="60">
        <v>1</v>
      </c>
      <c r="D19" s="55"/>
      <c r="E19" s="55"/>
      <c r="F19" s="69" t="s">
        <v>12</v>
      </c>
      <c r="G19" s="23" t="s">
        <v>272</v>
      </c>
      <c r="H19" s="66">
        <v>1</v>
      </c>
      <c r="I19" s="52" t="s">
        <v>64</v>
      </c>
      <c r="J19" s="52" t="s">
        <v>126</v>
      </c>
      <c r="K19" s="52" t="s">
        <v>126</v>
      </c>
      <c r="L19" s="52" t="s">
        <v>127</v>
      </c>
      <c r="M19" s="57">
        <v>72077.04</v>
      </c>
      <c r="N19" s="57">
        <v>23045.04</v>
      </c>
      <c r="O19" s="58">
        <f t="shared" si="0"/>
        <v>49031.99999999999</v>
      </c>
      <c r="P19" s="58">
        <f t="shared" si="1"/>
        <v>68.02721088435374</v>
      </c>
      <c r="Q19" s="72"/>
      <c r="R19" s="72"/>
      <c r="S19" s="84" t="s">
        <v>32</v>
      </c>
      <c r="T19" s="59"/>
      <c r="U19" s="57">
        <v>72077.04</v>
      </c>
      <c r="V19" s="66">
        <v>1</v>
      </c>
      <c r="W19" s="66" t="s">
        <v>29</v>
      </c>
    </row>
    <row r="20" spans="1:23" s="108" customFormat="1" ht="25.5" customHeight="1">
      <c r="A20" s="45">
        <v>17</v>
      </c>
      <c r="B20" s="39" t="s">
        <v>75</v>
      </c>
      <c r="C20" s="60">
        <v>1</v>
      </c>
      <c r="D20" s="55"/>
      <c r="E20" s="55"/>
      <c r="F20" s="69" t="s">
        <v>12</v>
      </c>
      <c r="G20" s="23" t="s">
        <v>273</v>
      </c>
      <c r="H20" s="66">
        <v>0</v>
      </c>
      <c r="I20" s="52" t="s">
        <v>64</v>
      </c>
      <c r="J20" s="52" t="s">
        <v>124</v>
      </c>
      <c r="K20" s="52" t="s">
        <v>124</v>
      </c>
      <c r="L20" s="52" t="s">
        <v>125</v>
      </c>
      <c r="M20" s="57">
        <v>98219.52</v>
      </c>
      <c r="N20" s="57">
        <v>53037.81</v>
      </c>
      <c r="O20" s="58">
        <f t="shared" si="0"/>
        <v>45181.71000000001</v>
      </c>
      <c r="P20" s="58">
        <f t="shared" si="1"/>
        <v>46.00074404761905</v>
      </c>
      <c r="Q20" s="59"/>
      <c r="R20" s="59"/>
      <c r="S20" s="84" t="s">
        <v>32</v>
      </c>
      <c r="T20" s="59"/>
      <c r="U20" s="57">
        <v>98219.52</v>
      </c>
      <c r="V20" s="66">
        <v>1</v>
      </c>
      <c r="W20" s="66" t="s">
        <v>29</v>
      </c>
    </row>
    <row r="21" spans="1:23" s="108" customFormat="1" ht="25.5" customHeight="1">
      <c r="A21" s="45">
        <v>18</v>
      </c>
      <c r="B21" s="39" t="s">
        <v>76</v>
      </c>
      <c r="C21" s="60">
        <v>1</v>
      </c>
      <c r="D21" s="55"/>
      <c r="E21" s="55"/>
      <c r="F21" s="69" t="s">
        <v>12</v>
      </c>
      <c r="G21" s="23" t="s">
        <v>274</v>
      </c>
      <c r="H21" s="66">
        <v>1</v>
      </c>
      <c r="I21" s="52" t="s">
        <v>64</v>
      </c>
      <c r="J21" s="52" t="s">
        <v>124</v>
      </c>
      <c r="K21" s="52" t="s">
        <v>124</v>
      </c>
      <c r="L21" s="52" t="s">
        <v>125</v>
      </c>
      <c r="M21" s="57">
        <v>34166.67</v>
      </c>
      <c r="N21" s="57">
        <v>8870.67</v>
      </c>
      <c r="O21" s="58">
        <f t="shared" si="0"/>
        <v>25296</v>
      </c>
      <c r="P21" s="58">
        <f t="shared" si="1"/>
        <v>74.03706594760332</v>
      </c>
      <c r="Q21" s="59"/>
      <c r="R21" s="59"/>
      <c r="S21" s="53" t="s">
        <v>27</v>
      </c>
      <c r="T21" s="68">
        <v>8870.67</v>
      </c>
      <c r="U21" s="57"/>
      <c r="V21" s="66">
        <v>1</v>
      </c>
      <c r="W21" s="66" t="s">
        <v>29</v>
      </c>
    </row>
    <row r="22" spans="1:23" s="108" customFormat="1" ht="25.5" customHeight="1">
      <c r="A22" s="45">
        <v>19</v>
      </c>
      <c r="B22" s="39" t="s">
        <v>77</v>
      </c>
      <c r="C22" s="60">
        <v>1</v>
      </c>
      <c r="D22" s="55"/>
      <c r="E22" s="55"/>
      <c r="F22" s="69" t="s">
        <v>12</v>
      </c>
      <c r="G22" s="23" t="s">
        <v>275</v>
      </c>
      <c r="H22" s="66">
        <v>1</v>
      </c>
      <c r="I22" s="70" t="s">
        <v>67</v>
      </c>
      <c r="J22" s="70" t="s">
        <v>128</v>
      </c>
      <c r="K22" s="70" t="s">
        <v>128</v>
      </c>
      <c r="L22" s="70" t="s">
        <v>126</v>
      </c>
      <c r="M22" s="71">
        <v>55000</v>
      </c>
      <c r="N22" s="57">
        <v>60191.2</v>
      </c>
      <c r="O22" s="58">
        <f>+M22-N22</f>
        <v>-5191.199999999997</v>
      </c>
      <c r="P22" s="58">
        <f>100-N22*100/M22</f>
        <v>-9.438545454545448</v>
      </c>
      <c r="Q22" s="59"/>
      <c r="R22" s="59"/>
      <c r="S22" s="84" t="s">
        <v>32</v>
      </c>
      <c r="T22" s="68"/>
      <c r="U22" s="57">
        <v>55000</v>
      </c>
      <c r="V22" s="66">
        <v>1</v>
      </c>
      <c r="W22" s="66" t="s">
        <v>29</v>
      </c>
    </row>
    <row r="23" spans="1:23" s="108" customFormat="1" ht="25.5" customHeight="1">
      <c r="A23" s="45">
        <v>20</v>
      </c>
      <c r="B23" s="39" t="s">
        <v>78</v>
      </c>
      <c r="C23" s="60">
        <v>1</v>
      </c>
      <c r="D23" s="55"/>
      <c r="E23" s="55"/>
      <c r="F23" s="69" t="s">
        <v>12</v>
      </c>
      <c r="G23" s="23" t="s">
        <v>276</v>
      </c>
      <c r="H23" s="66">
        <v>0</v>
      </c>
      <c r="I23" s="52" t="s">
        <v>128</v>
      </c>
      <c r="J23" s="52" t="s">
        <v>129</v>
      </c>
      <c r="K23" s="52" t="s">
        <v>129</v>
      </c>
      <c r="L23" s="52" t="s">
        <v>130</v>
      </c>
      <c r="M23" s="57">
        <v>100500</v>
      </c>
      <c r="N23" s="57">
        <v>100500</v>
      </c>
      <c r="O23" s="58">
        <f t="shared" si="0"/>
        <v>0</v>
      </c>
      <c r="P23" s="58">
        <f t="shared" si="1"/>
        <v>0</v>
      </c>
      <c r="Q23" s="72"/>
      <c r="R23" s="72"/>
      <c r="S23" s="84" t="s">
        <v>32</v>
      </c>
      <c r="T23" s="59"/>
      <c r="U23" s="114">
        <v>100500</v>
      </c>
      <c r="V23" s="66">
        <v>1</v>
      </c>
      <c r="W23" s="66" t="s">
        <v>29</v>
      </c>
    </row>
    <row r="24" spans="1:23" s="108" customFormat="1" ht="25.5" customHeight="1">
      <c r="A24" s="45">
        <v>21</v>
      </c>
      <c r="B24" s="39" t="s">
        <v>79</v>
      </c>
      <c r="C24" s="60">
        <v>1</v>
      </c>
      <c r="D24" s="55"/>
      <c r="E24" s="55"/>
      <c r="F24" s="69" t="s">
        <v>12</v>
      </c>
      <c r="G24" s="23" t="s">
        <v>277</v>
      </c>
      <c r="H24" s="66">
        <v>1</v>
      </c>
      <c r="I24" s="52" t="s">
        <v>127</v>
      </c>
      <c r="J24" s="52" t="s">
        <v>131</v>
      </c>
      <c r="K24" s="52" t="s">
        <v>131</v>
      </c>
      <c r="L24" s="52" t="s">
        <v>132</v>
      </c>
      <c r="M24" s="90">
        <v>234480</v>
      </c>
      <c r="N24" s="57">
        <v>203118.6</v>
      </c>
      <c r="O24" s="58">
        <f t="shared" si="0"/>
        <v>31361.399999999994</v>
      </c>
      <c r="P24" s="58">
        <f t="shared" si="1"/>
        <v>13.374872057318328</v>
      </c>
      <c r="Q24" s="59"/>
      <c r="R24" s="59"/>
      <c r="S24" s="53" t="s">
        <v>27</v>
      </c>
      <c r="T24" s="113">
        <v>234480</v>
      </c>
      <c r="U24" s="53"/>
      <c r="V24" s="66">
        <v>1</v>
      </c>
      <c r="W24" s="66" t="s">
        <v>29</v>
      </c>
    </row>
    <row r="25" spans="1:23" s="108" customFormat="1" ht="25.5" customHeight="1">
      <c r="A25" s="45">
        <v>22</v>
      </c>
      <c r="B25" s="39" t="s">
        <v>80</v>
      </c>
      <c r="C25" s="60">
        <v>1</v>
      </c>
      <c r="D25" s="55"/>
      <c r="E25" s="55"/>
      <c r="F25" s="69" t="s">
        <v>12</v>
      </c>
      <c r="G25" s="23" t="s">
        <v>278</v>
      </c>
      <c r="H25" s="66">
        <v>1</v>
      </c>
      <c r="I25" s="62">
        <v>44247</v>
      </c>
      <c r="J25" s="52" t="s">
        <v>132</v>
      </c>
      <c r="K25" s="62">
        <v>44258</v>
      </c>
      <c r="L25" s="62">
        <v>44259</v>
      </c>
      <c r="M25" s="57">
        <v>7809278.35</v>
      </c>
      <c r="N25" s="57">
        <v>7770231.95</v>
      </c>
      <c r="O25" s="58">
        <f aca="true" t="shared" si="2" ref="O25:O32">+M25-N25</f>
        <v>39046.39999999944</v>
      </c>
      <c r="P25" s="58">
        <f aca="true" t="shared" si="3" ref="P25:P32">100-N25*100/M25</f>
        <v>0.500000105643565</v>
      </c>
      <c r="Q25" s="72"/>
      <c r="R25" s="72"/>
      <c r="S25" s="84" t="s">
        <v>32</v>
      </c>
      <c r="T25" s="68"/>
      <c r="U25" s="57">
        <v>7770231.95</v>
      </c>
      <c r="V25" s="66">
        <v>1</v>
      </c>
      <c r="W25" s="66" t="s">
        <v>133</v>
      </c>
    </row>
    <row r="26" spans="1:23" s="108" customFormat="1" ht="25.5" customHeight="1">
      <c r="A26" s="45">
        <v>23</v>
      </c>
      <c r="B26" s="39" t="s">
        <v>81</v>
      </c>
      <c r="C26" s="60">
        <v>1</v>
      </c>
      <c r="D26" s="55"/>
      <c r="E26" s="55"/>
      <c r="F26" s="153" t="s">
        <v>134</v>
      </c>
      <c r="G26" s="23" t="s">
        <v>144</v>
      </c>
      <c r="H26" s="66">
        <v>0</v>
      </c>
      <c r="I26" s="62">
        <v>44247</v>
      </c>
      <c r="J26" s="52" t="s">
        <v>132</v>
      </c>
      <c r="K26" s="62">
        <v>44258</v>
      </c>
      <c r="L26" s="62">
        <v>44259</v>
      </c>
      <c r="M26" s="57">
        <v>63639175.26</v>
      </c>
      <c r="N26" s="57">
        <v>0</v>
      </c>
      <c r="O26" s="58">
        <v>0</v>
      </c>
      <c r="P26" s="58">
        <f t="shared" si="3"/>
        <v>100</v>
      </c>
      <c r="Q26" s="72"/>
      <c r="R26" s="72"/>
      <c r="S26" s="84" t="s">
        <v>32</v>
      </c>
      <c r="T26" s="59"/>
      <c r="U26" s="57">
        <v>0</v>
      </c>
      <c r="V26" s="66">
        <v>0</v>
      </c>
      <c r="W26" s="66"/>
    </row>
    <row r="27" spans="1:23" s="108" customFormat="1" ht="25.5" customHeight="1">
      <c r="A27" s="45">
        <v>24</v>
      </c>
      <c r="B27" s="39" t="s">
        <v>82</v>
      </c>
      <c r="C27" s="60">
        <v>1</v>
      </c>
      <c r="D27" s="55"/>
      <c r="E27" s="55"/>
      <c r="F27" s="69" t="s">
        <v>12</v>
      </c>
      <c r="G27" s="23" t="s">
        <v>279</v>
      </c>
      <c r="H27" s="66">
        <v>0</v>
      </c>
      <c r="I27" s="62">
        <v>44256</v>
      </c>
      <c r="J27" s="52" t="s">
        <v>135</v>
      </c>
      <c r="K27" s="62">
        <v>44264</v>
      </c>
      <c r="L27" s="62">
        <v>44265</v>
      </c>
      <c r="M27" s="57">
        <v>42284</v>
      </c>
      <c r="N27" s="57">
        <v>25157.31</v>
      </c>
      <c r="O27" s="58">
        <f t="shared" si="2"/>
        <v>17126.69</v>
      </c>
      <c r="P27" s="58">
        <f t="shared" si="3"/>
        <v>40.50394948443856</v>
      </c>
      <c r="Q27" s="59"/>
      <c r="R27" s="59"/>
      <c r="S27" s="53" t="s">
        <v>27</v>
      </c>
      <c r="T27" s="59">
        <v>38473.22</v>
      </c>
      <c r="U27" s="57"/>
      <c r="V27" s="66">
        <v>1</v>
      </c>
      <c r="W27" s="66" t="s">
        <v>29</v>
      </c>
    </row>
    <row r="28" spans="1:23" s="108" customFormat="1" ht="25.5" customHeight="1">
      <c r="A28" s="45">
        <v>25</v>
      </c>
      <c r="B28" s="39" t="s">
        <v>83</v>
      </c>
      <c r="C28" s="60">
        <v>1</v>
      </c>
      <c r="D28" s="55"/>
      <c r="E28" s="55"/>
      <c r="F28" s="69" t="s">
        <v>12</v>
      </c>
      <c r="G28" s="23" t="s">
        <v>280</v>
      </c>
      <c r="H28" s="66">
        <v>1</v>
      </c>
      <c r="I28" s="62">
        <v>44267</v>
      </c>
      <c r="J28" s="52" t="s">
        <v>136</v>
      </c>
      <c r="K28" s="62">
        <v>44277</v>
      </c>
      <c r="L28" s="62">
        <v>44278</v>
      </c>
      <c r="M28" s="57">
        <v>247394.25</v>
      </c>
      <c r="N28" s="57">
        <v>186844.42</v>
      </c>
      <c r="O28" s="58">
        <f t="shared" si="2"/>
        <v>60549.82999999999</v>
      </c>
      <c r="P28" s="58">
        <f t="shared" si="3"/>
        <v>24.475035292857456</v>
      </c>
      <c r="Q28" s="59"/>
      <c r="R28" s="59"/>
      <c r="S28" s="53" t="s">
        <v>27</v>
      </c>
      <c r="T28" s="90">
        <v>196678.07</v>
      </c>
      <c r="U28" s="57"/>
      <c r="V28" s="66">
        <v>1</v>
      </c>
      <c r="W28" s="66" t="s">
        <v>29</v>
      </c>
    </row>
    <row r="29" spans="1:23" s="108" customFormat="1" ht="25.5" customHeight="1">
      <c r="A29" s="45">
        <v>26</v>
      </c>
      <c r="B29" s="39" t="s">
        <v>84</v>
      </c>
      <c r="C29" s="60">
        <v>1</v>
      </c>
      <c r="D29" s="55"/>
      <c r="E29" s="55"/>
      <c r="F29" s="69" t="s">
        <v>12</v>
      </c>
      <c r="G29" s="23" t="s">
        <v>281</v>
      </c>
      <c r="H29" s="66">
        <v>1</v>
      </c>
      <c r="I29" s="62">
        <v>44272</v>
      </c>
      <c r="J29" s="52" t="s">
        <v>137</v>
      </c>
      <c r="K29" s="62">
        <v>44280</v>
      </c>
      <c r="L29" s="62">
        <v>44281</v>
      </c>
      <c r="M29" s="57">
        <v>2771888.4</v>
      </c>
      <c r="N29" s="57">
        <v>2232502.89</v>
      </c>
      <c r="O29" s="58">
        <f t="shared" si="2"/>
        <v>539385.5099999998</v>
      </c>
      <c r="P29" s="58">
        <f t="shared" si="3"/>
        <v>19.459135151328596</v>
      </c>
      <c r="Q29" s="72"/>
      <c r="R29" s="72"/>
      <c r="S29" s="53" t="s">
        <v>27</v>
      </c>
      <c r="T29" s="68">
        <v>2232502.89</v>
      </c>
      <c r="U29" s="57"/>
      <c r="V29" s="66">
        <v>1</v>
      </c>
      <c r="W29" s="66" t="s">
        <v>29</v>
      </c>
    </row>
    <row r="30" spans="1:23" s="108" customFormat="1" ht="25.5" customHeight="1">
      <c r="A30" s="45">
        <v>27</v>
      </c>
      <c r="B30" s="39" t="s">
        <v>85</v>
      </c>
      <c r="C30" s="60">
        <v>1</v>
      </c>
      <c r="D30" s="55"/>
      <c r="E30" s="55"/>
      <c r="F30" s="69" t="s">
        <v>12</v>
      </c>
      <c r="G30" s="23" t="s">
        <v>138</v>
      </c>
      <c r="H30" s="66">
        <v>1</v>
      </c>
      <c r="I30" s="62">
        <v>44272</v>
      </c>
      <c r="J30" s="52" t="s">
        <v>137</v>
      </c>
      <c r="K30" s="62">
        <v>44280</v>
      </c>
      <c r="L30" s="62">
        <v>44281</v>
      </c>
      <c r="M30" s="57">
        <v>1333494.18</v>
      </c>
      <c r="N30" s="57">
        <v>1393501.28</v>
      </c>
      <c r="O30" s="58">
        <f t="shared" si="2"/>
        <v>-60007.10000000009</v>
      </c>
      <c r="P30" s="58">
        <f t="shared" si="3"/>
        <v>-4.4999896437493305</v>
      </c>
      <c r="Q30" s="72"/>
      <c r="R30" s="72"/>
      <c r="S30" s="53" t="s">
        <v>27</v>
      </c>
      <c r="T30" s="90">
        <v>1266819.38</v>
      </c>
      <c r="U30" s="57"/>
      <c r="V30" s="66">
        <v>1</v>
      </c>
      <c r="W30" s="66" t="s">
        <v>29</v>
      </c>
    </row>
    <row r="31" spans="1:23" s="108" customFormat="1" ht="25.5" customHeight="1">
      <c r="A31" s="45">
        <v>28</v>
      </c>
      <c r="B31" s="39" t="s">
        <v>86</v>
      </c>
      <c r="C31" s="60">
        <v>1</v>
      </c>
      <c r="D31" s="55"/>
      <c r="E31" s="55"/>
      <c r="F31" s="69" t="s">
        <v>12</v>
      </c>
      <c r="G31" s="23" t="s">
        <v>282</v>
      </c>
      <c r="H31" s="87">
        <v>1</v>
      </c>
      <c r="I31" s="62">
        <v>44272</v>
      </c>
      <c r="J31" s="52" t="s">
        <v>137</v>
      </c>
      <c r="K31" s="62">
        <v>44280</v>
      </c>
      <c r="L31" s="62">
        <v>44281</v>
      </c>
      <c r="M31" s="57">
        <v>5840455.09</v>
      </c>
      <c r="N31" s="57">
        <v>5846295.45</v>
      </c>
      <c r="O31" s="58">
        <f t="shared" si="2"/>
        <v>-5840.360000000335</v>
      </c>
      <c r="P31" s="58">
        <f t="shared" si="3"/>
        <v>-0.09999837187345406</v>
      </c>
      <c r="Q31" s="59"/>
      <c r="R31" s="59"/>
      <c r="S31" s="53" t="s">
        <v>27</v>
      </c>
      <c r="T31" s="59">
        <v>5314814.05</v>
      </c>
      <c r="U31" s="57"/>
      <c r="V31" s="66">
        <v>1</v>
      </c>
      <c r="W31" s="66" t="s">
        <v>29</v>
      </c>
    </row>
    <row r="32" spans="1:23" s="108" customFormat="1" ht="25.5" customHeight="1">
      <c r="A32" s="45">
        <v>29</v>
      </c>
      <c r="B32" s="39" t="s">
        <v>87</v>
      </c>
      <c r="C32" s="60">
        <v>1</v>
      </c>
      <c r="D32" s="55"/>
      <c r="E32" s="55"/>
      <c r="F32" s="153" t="s">
        <v>139</v>
      </c>
      <c r="G32" s="23" t="s">
        <v>283</v>
      </c>
      <c r="H32" s="66">
        <v>1</v>
      </c>
      <c r="I32" s="111" t="s">
        <v>140</v>
      </c>
      <c r="J32" s="111" t="s">
        <v>141</v>
      </c>
      <c r="K32" s="62">
        <v>44292</v>
      </c>
      <c r="L32" s="62">
        <v>44293</v>
      </c>
      <c r="M32" s="57">
        <v>770800</v>
      </c>
      <c r="N32" s="57">
        <v>0</v>
      </c>
      <c r="O32" s="58">
        <v>0</v>
      </c>
      <c r="P32" s="58">
        <f t="shared" si="3"/>
        <v>100</v>
      </c>
      <c r="Q32" s="59"/>
      <c r="R32" s="59"/>
      <c r="S32" s="84" t="s">
        <v>32</v>
      </c>
      <c r="T32" s="68"/>
      <c r="U32" s="57">
        <v>0</v>
      </c>
      <c r="V32" s="66">
        <v>0</v>
      </c>
      <c r="W32" s="66"/>
    </row>
    <row r="33" spans="1:23" s="108" customFormat="1" ht="25.5" customHeight="1">
      <c r="A33" s="45">
        <v>30</v>
      </c>
      <c r="B33" s="39" t="s">
        <v>88</v>
      </c>
      <c r="C33" s="60">
        <v>1</v>
      </c>
      <c r="D33" s="55"/>
      <c r="E33" s="55"/>
      <c r="F33" s="69" t="s">
        <v>12</v>
      </c>
      <c r="G33" s="23" t="s">
        <v>284</v>
      </c>
      <c r="H33" s="87">
        <v>1</v>
      </c>
      <c r="I33" s="111" t="s">
        <v>142</v>
      </c>
      <c r="J33" s="111" t="s">
        <v>143</v>
      </c>
      <c r="K33" s="62">
        <v>44294</v>
      </c>
      <c r="L33" s="62">
        <v>44295</v>
      </c>
      <c r="M33" s="57">
        <v>114168</v>
      </c>
      <c r="N33" s="57">
        <v>61993.08</v>
      </c>
      <c r="O33" s="58">
        <f aca="true" t="shared" si="4" ref="O33:O44">+M33-N33</f>
        <v>52174.92</v>
      </c>
      <c r="P33" s="58">
        <f aca="true" t="shared" si="5" ref="P33:P44">100-N33*100/M33</f>
        <v>45.70012612991381</v>
      </c>
      <c r="Q33" s="59"/>
      <c r="R33" s="59"/>
      <c r="S33" s="53" t="s">
        <v>27</v>
      </c>
      <c r="T33" s="68">
        <v>103322.04</v>
      </c>
      <c r="U33" s="57"/>
      <c r="V33" s="66">
        <v>1</v>
      </c>
      <c r="W33" s="66" t="s">
        <v>29</v>
      </c>
    </row>
    <row r="34" spans="1:23" s="108" customFormat="1" ht="25.5" customHeight="1">
      <c r="A34" s="45">
        <v>31</v>
      </c>
      <c r="B34" s="39" t="s">
        <v>89</v>
      </c>
      <c r="C34" s="60">
        <v>1</v>
      </c>
      <c r="D34" s="55"/>
      <c r="E34" s="55"/>
      <c r="F34" s="69" t="s">
        <v>12</v>
      </c>
      <c r="G34" s="23" t="s">
        <v>285</v>
      </c>
      <c r="H34" s="87">
        <v>0</v>
      </c>
      <c r="I34" s="111" t="s">
        <v>142</v>
      </c>
      <c r="J34" s="111" t="s">
        <v>143</v>
      </c>
      <c r="K34" s="62">
        <v>44294</v>
      </c>
      <c r="L34" s="62">
        <v>44295</v>
      </c>
      <c r="M34" s="57">
        <v>46459</v>
      </c>
      <c r="N34" s="57">
        <v>42974.5</v>
      </c>
      <c r="O34" s="58">
        <f t="shared" si="4"/>
        <v>3484.5</v>
      </c>
      <c r="P34" s="58">
        <f t="shared" si="5"/>
        <v>7.500161432661059</v>
      </c>
      <c r="Q34" s="59"/>
      <c r="R34" s="59"/>
      <c r="S34" s="53" t="s">
        <v>27</v>
      </c>
      <c r="T34" s="68">
        <v>42974.5</v>
      </c>
      <c r="U34" s="57"/>
      <c r="V34" s="66">
        <v>1</v>
      </c>
      <c r="W34" s="66" t="s">
        <v>29</v>
      </c>
    </row>
    <row r="35" spans="1:23" s="108" customFormat="1" ht="25.5" customHeight="1">
      <c r="A35" s="45">
        <v>32</v>
      </c>
      <c r="B35" s="39" t="s">
        <v>90</v>
      </c>
      <c r="C35" s="60">
        <v>1</v>
      </c>
      <c r="D35" s="55"/>
      <c r="E35" s="55"/>
      <c r="F35" s="69" t="s">
        <v>12</v>
      </c>
      <c r="G35" s="23" t="s">
        <v>144</v>
      </c>
      <c r="H35" s="87">
        <v>0</v>
      </c>
      <c r="I35" s="111" t="s">
        <v>145</v>
      </c>
      <c r="J35" s="111" t="s">
        <v>146</v>
      </c>
      <c r="K35" s="62">
        <v>44306</v>
      </c>
      <c r="L35" s="62">
        <v>44307</v>
      </c>
      <c r="M35" s="57">
        <v>63639175.26</v>
      </c>
      <c r="N35" s="57">
        <v>63320979.38</v>
      </c>
      <c r="O35" s="58">
        <f t="shared" si="4"/>
        <v>318195.87999999523</v>
      </c>
      <c r="P35" s="58">
        <f t="shared" si="5"/>
        <v>0.5000000058140301</v>
      </c>
      <c r="Q35" s="59"/>
      <c r="R35" s="59"/>
      <c r="S35" s="84" t="s">
        <v>32</v>
      </c>
      <c r="T35" s="68"/>
      <c r="U35" s="57">
        <v>63320979.38</v>
      </c>
      <c r="V35" s="66">
        <v>1</v>
      </c>
      <c r="W35" s="66"/>
    </row>
    <row r="36" spans="1:23" s="108" customFormat="1" ht="25.5" customHeight="1">
      <c r="A36" s="45">
        <v>33</v>
      </c>
      <c r="B36" s="39" t="s">
        <v>91</v>
      </c>
      <c r="C36" s="60">
        <v>1</v>
      </c>
      <c r="D36" s="95"/>
      <c r="E36" s="95"/>
      <c r="F36" s="69" t="s">
        <v>12</v>
      </c>
      <c r="G36" s="23" t="s">
        <v>286</v>
      </c>
      <c r="H36" s="66">
        <v>1</v>
      </c>
      <c r="I36" s="52" t="s">
        <v>147</v>
      </c>
      <c r="J36" s="111" t="s">
        <v>148</v>
      </c>
      <c r="K36" s="62">
        <v>44301</v>
      </c>
      <c r="L36" s="62">
        <v>44302</v>
      </c>
      <c r="M36" s="57">
        <v>25780.16</v>
      </c>
      <c r="N36" s="57">
        <v>19979.21</v>
      </c>
      <c r="O36" s="110">
        <f t="shared" si="4"/>
        <v>5800.950000000001</v>
      </c>
      <c r="P36" s="110">
        <f t="shared" si="5"/>
        <v>22.50160588607673</v>
      </c>
      <c r="Q36" s="59"/>
      <c r="R36" s="59"/>
      <c r="S36" s="53" t="s">
        <v>27</v>
      </c>
      <c r="T36" s="68">
        <v>19979.21</v>
      </c>
      <c r="U36" s="57"/>
      <c r="V36" s="66">
        <v>1</v>
      </c>
      <c r="W36" s="66" t="s">
        <v>29</v>
      </c>
    </row>
    <row r="37" spans="1:23" s="108" customFormat="1" ht="25.5" customHeight="1">
      <c r="A37" s="45">
        <v>34</v>
      </c>
      <c r="B37" s="39" t="s">
        <v>92</v>
      </c>
      <c r="C37" s="60">
        <v>1</v>
      </c>
      <c r="D37" s="55"/>
      <c r="E37" s="55"/>
      <c r="F37" s="69" t="s">
        <v>12</v>
      </c>
      <c r="G37" s="23" t="s">
        <v>149</v>
      </c>
      <c r="H37" s="66">
        <v>1</v>
      </c>
      <c r="I37" s="111" t="s">
        <v>150</v>
      </c>
      <c r="J37" s="111" t="s">
        <v>151</v>
      </c>
      <c r="K37" s="62">
        <v>44306</v>
      </c>
      <c r="L37" s="62">
        <v>44307</v>
      </c>
      <c r="M37" s="57">
        <v>1472614.8</v>
      </c>
      <c r="N37" s="57">
        <v>1450000</v>
      </c>
      <c r="O37" s="58">
        <f t="shared" si="4"/>
        <v>22614.800000000047</v>
      </c>
      <c r="P37" s="58">
        <f t="shared" si="5"/>
        <v>1.5356901207294698</v>
      </c>
      <c r="Q37" s="59"/>
      <c r="R37" s="59"/>
      <c r="S37" s="53" t="s">
        <v>27</v>
      </c>
      <c r="T37" s="113">
        <v>1450000</v>
      </c>
      <c r="U37" s="57"/>
      <c r="V37" s="66">
        <v>1</v>
      </c>
      <c r="W37" s="66" t="s">
        <v>29</v>
      </c>
    </row>
    <row r="38" spans="1:23" s="108" customFormat="1" ht="25.5" customHeight="1">
      <c r="A38" s="45">
        <v>35</v>
      </c>
      <c r="B38" s="39" t="s">
        <v>93</v>
      </c>
      <c r="C38" s="60">
        <v>1</v>
      </c>
      <c r="D38" s="55"/>
      <c r="E38" s="55"/>
      <c r="F38" s="69" t="s">
        <v>12</v>
      </c>
      <c r="G38" s="23" t="s">
        <v>287</v>
      </c>
      <c r="H38" s="66">
        <v>1</v>
      </c>
      <c r="I38" s="111" t="s">
        <v>152</v>
      </c>
      <c r="J38" s="111" t="s">
        <v>153</v>
      </c>
      <c r="K38" s="62">
        <v>44308</v>
      </c>
      <c r="L38" s="62">
        <v>44309</v>
      </c>
      <c r="M38" s="57">
        <v>57755.68</v>
      </c>
      <c r="N38" s="57">
        <v>47989.76</v>
      </c>
      <c r="O38" s="58">
        <f t="shared" si="4"/>
        <v>9765.919999999998</v>
      </c>
      <c r="P38" s="58">
        <f t="shared" si="5"/>
        <v>16.909020896299722</v>
      </c>
      <c r="Q38" s="59"/>
      <c r="R38" s="59"/>
      <c r="S38" s="53" t="s">
        <v>27</v>
      </c>
      <c r="T38" s="68">
        <v>47989.76</v>
      </c>
      <c r="U38" s="57"/>
      <c r="V38" s="66">
        <v>1</v>
      </c>
      <c r="W38" s="66" t="s">
        <v>154</v>
      </c>
    </row>
    <row r="39" spans="1:23" s="108" customFormat="1" ht="29.25" customHeight="1">
      <c r="A39" s="45">
        <v>36</v>
      </c>
      <c r="B39" s="39" t="s">
        <v>94</v>
      </c>
      <c r="C39" s="60">
        <v>1</v>
      </c>
      <c r="D39" s="55"/>
      <c r="E39" s="55"/>
      <c r="F39" s="69" t="s">
        <v>12</v>
      </c>
      <c r="G39" s="23" t="s">
        <v>288</v>
      </c>
      <c r="H39" s="66">
        <v>1</v>
      </c>
      <c r="I39" s="111" t="s">
        <v>152</v>
      </c>
      <c r="J39" s="111" t="s">
        <v>153</v>
      </c>
      <c r="K39" s="62">
        <v>44308</v>
      </c>
      <c r="L39" s="62">
        <v>44309</v>
      </c>
      <c r="M39" s="57">
        <v>128352.33</v>
      </c>
      <c r="N39" s="57">
        <v>127710.56</v>
      </c>
      <c r="O39" s="58">
        <f t="shared" si="4"/>
        <v>641.7700000000041</v>
      </c>
      <c r="P39" s="58">
        <f t="shared" si="5"/>
        <v>0.5000065055305214</v>
      </c>
      <c r="Q39" s="59"/>
      <c r="R39" s="59"/>
      <c r="S39" s="53" t="s">
        <v>27</v>
      </c>
      <c r="T39" s="90">
        <v>127710.56</v>
      </c>
      <c r="U39" s="57"/>
      <c r="V39" s="66">
        <v>1</v>
      </c>
      <c r="W39" s="66" t="s">
        <v>29</v>
      </c>
    </row>
    <row r="40" spans="1:23" s="108" customFormat="1" ht="25.5" customHeight="1">
      <c r="A40" s="45">
        <v>37</v>
      </c>
      <c r="B40" s="39" t="s">
        <v>95</v>
      </c>
      <c r="C40" s="60">
        <v>1</v>
      </c>
      <c r="D40" s="55"/>
      <c r="E40" s="55"/>
      <c r="F40" s="153" t="s">
        <v>157</v>
      </c>
      <c r="G40" s="23" t="s">
        <v>162</v>
      </c>
      <c r="H40" s="87">
        <v>1</v>
      </c>
      <c r="I40" s="111" t="s">
        <v>155</v>
      </c>
      <c r="J40" s="111" t="s">
        <v>156</v>
      </c>
      <c r="K40" s="62">
        <v>44320</v>
      </c>
      <c r="L40" s="62">
        <v>44321</v>
      </c>
      <c r="M40" s="57">
        <v>1720000</v>
      </c>
      <c r="N40" s="57">
        <v>0</v>
      </c>
      <c r="O40" s="58">
        <v>0</v>
      </c>
      <c r="P40" s="58">
        <f t="shared" si="5"/>
        <v>100</v>
      </c>
      <c r="Q40" s="59"/>
      <c r="R40" s="59"/>
      <c r="S40" s="84" t="s">
        <v>32</v>
      </c>
      <c r="T40" s="90"/>
      <c r="U40" s="57">
        <v>0</v>
      </c>
      <c r="V40" s="66">
        <v>0</v>
      </c>
      <c r="W40" s="66"/>
    </row>
    <row r="41" spans="1:23" s="108" customFormat="1" ht="25.5" customHeight="1">
      <c r="A41" s="45">
        <v>38</v>
      </c>
      <c r="B41" s="39" t="s">
        <v>96</v>
      </c>
      <c r="C41" s="60">
        <v>1</v>
      </c>
      <c r="D41" s="55"/>
      <c r="E41" s="55"/>
      <c r="F41" s="69" t="s">
        <v>12</v>
      </c>
      <c r="G41" s="23" t="s">
        <v>158</v>
      </c>
      <c r="H41" s="87">
        <v>1</v>
      </c>
      <c r="I41" s="111" t="s">
        <v>159</v>
      </c>
      <c r="J41" s="111" t="s">
        <v>160</v>
      </c>
      <c r="K41" s="62">
        <v>44328</v>
      </c>
      <c r="L41" s="62">
        <v>44329</v>
      </c>
      <c r="M41" s="76">
        <v>2410105.2</v>
      </c>
      <c r="N41" s="57">
        <v>2332981.48</v>
      </c>
      <c r="O41" s="58">
        <f t="shared" si="4"/>
        <v>77123.7200000002</v>
      </c>
      <c r="P41" s="58">
        <f t="shared" si="5"/>
        <v>3.2000146715587476</v>
      </c>
      <c r="Q41" s="59"/>
      <c r="R41" s="59"/>
      <c r="S41" s="53" t="s">
        <v>27</v>
      </c>
      <c r="T41" s="57"/>
      <c r="U41" s="57"/>
      <c r="V41" s="66">
        <v>1</v>
      </c>
      <c r="W41" s="66"/>
    </row>
    <row r="42" spans="1:23" s="108" customFormat="1" ht="25.5" customHeight="1">
      <c r="A42" s="45">
        <v>39</v>
      </c>
      <c r="B42" s="39" t="s">
        <v>97</v>
      </c>
      <c r="C42" s="60">
        <v>1</v>
      </c>
      <c r="D42" s="95"/>
      <c r="E42" s="95"/>
      <c r="F42" s="69" t="s">
        <v>12</v>
      </c>
      <c r="G42" s="23" t="s">
        <v>289</v>
      </c>
      <c r="H42" s="66">
        <v>1</v>
      </c>
      <c r="I42" s="111" t="s">
        <v>161</v>
      </c>
      <c r="J42" s="111" t="s">
        <v>160</v>
      </c>
      <c r="K42" s="62">
        <v>44328</v>
      </c>
      <c r="L42" s="62">
        <v>44329</v>
      </c>
      <c r="M42" s="117">
        <v>2007366.43</v>
      </c>
      <c r="N42" s="57">
        <v>1788100.62</v>
      </c>
      <c r="O42" s="110">
        <f t="shared" si="4"/>
        <v>219265.80999999982</v>
      </c>
      <c r="P42" s="110">
        <f t="shared" si="5"/>
        <v>10.923058526987518</v>
      </c>
      <c r="Q42" s="59"/>
      <c r="R42" s="59"/>
      <c r="S42" s="53"/>
      <c r="T42" s="53"/>
      <c r="U42" s="57"/>
      <c r="V42" s="66">
        <v>1</v>
      </c>
      <c r="W42" s="66"/>
    </row>
    <row r="43" spans="1:23" s="108" customFormat="1" ht="25.5" customHeight="1">
      <c r="A43" s="45">
        <v>40</v>
      </c>
      <c r="B43" s="39" t="s">
        <v>98</v>
      </c>
      <c r="C43" s="60">
        <v>1</v>
      </c>
      <c r="D43" s="55"/>
      <c r="E43" s="55"/>
      <c r="F43" s="69" t="s">
        <v>12</v>
      </c>
      <c r="G43" s="23" t="s">
        <v>162</v>
      </c>
      <c r="H43" s="87">
        <v>1</v>
      </c>
      <c r="I43" s="61">
        <v>44327</v>
      </c>
      <c r="J43" s="61">
        <v>44335</v>
      </c>
      <c r="K43" s="62">
        <v>44335</v>
      </c>
      <c r="L43" s="61">
        <v>44336</v>
      </c>
      <c r="M43" s="76">
        <v>1720000</v>
      </c>
      <c r="N43" s="57">
        <v>1281381</v>
      </c>
      <c r="O43" s="58">
        <f t="shared" si="4"/>
        <v>438619</v>
      </c>
      <c r="P43" s="58">
        <f t="shared" si="5"/>
        <v>25.50110465116279</v>
      </c>
      <c r="Q43" s="59"/>
      <c r="R43" s="59"/>
      <c r="S43" s="66"/>
      <c r="T43" s="53"/>
      <c r="U43" s="57"/>
      <c r="V43" s="66">
        <v>1</v>
      </c>
      <c r="W43" s="66"/>
    </row>
    <row r="44" spans="1:23" s="108" customFormat="1" ht="25.5" customHeight="1">
      <c r="A44" s="45">
        <v>41</v>
      </c>
      <c r="B44" s="39" t="s">
        <v>99</v>
      </c>
      <c r="C44" s="60">
        <v>1</v>
      </c>
      <c r="D44" s="55"/>
      <c r="E44" s="55"/>
      <c r="F44" s="153" t="s">
        <v>263</v>
      </c>
      <c r="G44" s="23" t="s">
        <v>290</v>
      </c>
      <c r="H44" s="87">
        <v>1</v>
      </c>
      <c r="I44" s="61">
        <v>44333</v>
      </c>
      <c r="J44" s="62">
        <v>44341</v>
      </c>
      <c r="K44" s="61">
        <v>44341</v>
      </c>
      <c r="L44" s="118">
        <v>44342</v>
      </c>
      <c r="M44" s="76">
        <v>1</v>
      </c>
      <c r="N44" s="57">
        <v>0</v>
      </c>
      <c r="O44" s="58">
        <v>0</v>
      </c>
      <c r="P44" s="58">
        <f t="shared" si="5"/>
        <v>100</v>
      </c>
      <c r="Q44" s="59"/>
      <c r="R44" s="59"/>
      <c r="S44" s="66"/>
      <c r="T44" s="53"/>
      <c r="U44" s="57"/>
      <c r="V44" s="66">
        <v>0</v>
      </c>
      <c r="W44" s="66"/>
    </row>
    <row r="45" spans="1:23" s="108" customFormat="1" ht="25.5" customHeight="1">
      <c r="A45" s="45">
        <v>42</v>
      </c>
      <c r="B45" s="39" t="s">
        <v>100</v>
      </c>
      <c r="C45" s="60">
        <v>1</v>
      </c>
      <c r="D45" s="55"/>
      <c r="E45" s="55"/>
      <c r="F45" s="69" t="s">
        <v>12</v>
      </c>
      <c r="G45" s="23" t="s">
        <v>291</v>
      </c>
      <c r="H45" s="87">
        <v>1</v>
      </c>
      <c r="I45" s="61">
        <v>44336</v>
      </c>
      <c r="J45" s="61">
        <v>44344</v>
      </c>
      <c r="K45" s="62">
        <v>44344</v>
      </c>
      <c r="L45" s="61">
        <v>44347</v>
      </c>
      <c r="M45" s="57">
        <v>758055.87</v>
      </c>
      <c r="N45" s="57">
        <v>742894.74</v>
      </c>
      <c r="O45" s="58">
        <f aca="true" t="shared" si="6" ref="O45:O58">+M45-N45</f>
        <v>15161.130000000005</v>
      </c>
      <c r="P45" s="58">
        <f aca="true" t="shared" si="7" ref="P45:P58">100-N45*100/M45</f>
        <v>2.000001662146616</v>
      </c>
      <c r="Q45" s="59"/>
      <c r="R45" s="59"/>
      <c r="S45" s="53"/>
      <c r="T45" s="53"/>
      <c r="U45" s="57"/>
      <c r="V45" s="66">
        <v>1</v>
      </c>
      <c r="W45" s="66"/>
    </row>
    <row r="46" spans="1:23" s="108" customFormat="1" ht="25.5" customHeight="1">
      <c r="A46" s="45">
        <v>43</v>
      </c>
      <c r="B46" s="39" t="s">
        <v>101</v>
      </c>
      <c r="C46" s="60">
        <v>1</v>
      </c>
      <c r="D46" s="55"/>
      <c r="E46" s="55"/>
      <c r="F46" s="69" t="s">
        <v>12</v>
      </c>
      <c r="G46" s="23" t="s">
        <v>292</v>
      </c>
      <c r="H46" s="87">
        <v>1</v>
      </c>
      <c r="I46" s="61">
        <v>44347</v>
      </c>
      <c r="J46" s="61">
        <v>44355</v>
      </c>
      <c r="K46" s="62">
        <v>44355</v>
      </c>
      <c r="L46" s="61">
        <v>44356</v>
      </c>
      <c r="M46" s="57">
        <v>106236</v>
      </c>
      <c r="N46" s="57">
        <v>106236</v>
      </c>
      <c r="O46" s="58">
        <f t="shared" si="6"/>
        <v>0</v>
      </c>
      <c r="P46" s="58">
        <f t="shared" si="7"/>
        <v>0</v>
      </c>
      <c r="Q46" s="59"/>
      <c r="R46" s="59"/>
      <c r="S46" s="66"/>
      <c r="T46" s="53"/>
      <c r="U46" s="57"/>
      <c r="V46" s="66">
        <v>1</v>
      </c>
      <c r="W46" s="66"/>
    </row>
    <row r="47" spans="1:23" s="108" customFormat="1" ht="25.5" customHeight="1">
      <c r="A47" s="45">
        <v>44</v>
      </c>
      <c r="B47" s="39" t="s">
        <v>102</v>
      </c>
      <c r="C47" s="60">
        <v>1</v>
      </c>
      <c r="D47" s="55"/>
      <c r="E47" s="55"/>
      <c r="F47" s="69" t="s">
        <v>12</v>
      </c>
      <c r="G47" s="23" t="s">
        <v>163</v>
      </c>
      <c r="H47" s="87">
        <v>0</v>
      </c>
      <c r="I47" s="61">
        <v>44348</v>
      </c>
      <c r="J47" s="61">
        <v>44356</v>
      </c>
      <c r="K47" s="62" t="s">
        <v>164</v>
      </c>
      <c r="L47" s="61">
        <v>44449</v>
      </c>
      <c r="M47" s="57">
        <v>337150.52</v>
      </c>
      <c r="N47" s="57">
        <v>296711.1</v>
      </c>
      <c r="O47" s="58">
        <f t="shared" si="6"/>
        <v>40439.42000000004</v>
      </c>
      <c r="P47" s="58">
        <f t="shared" si="7"/>
        <v>11.994470600252981</v>
      </c>
      <c r="Q47" s="59"/>
      <c r="R47" s="59"/>
      <c r="S47" s="66"/>
      <c r="T47" s="53"/>
      <c r="U47" s="57"/>
      <c r="V47" s="66">
        <v>1</v>
      </c>
      <c r="W47" s="66"/>
    </row>
    <row r="48" spans="1:23" s="108" customFormat="1" ht="25.5" customHeight="1">
      <c r="A48" s="45">
        <v>45</v>
      </c>
      <c r="B48" s="39" t="s">
        <v>103</v>
      </c>
      <c r="C48" s="60">
        <v>1</v>
      </c>
      <c r="D48" s="55"/>
      <c r="E48" s="55"/>
      <c r="F48" s="69" t="s">
        <v>12</v>
      </c>
      <c r="G48" s="23" t="s">
        <v>293</v>
      </c>
      <c r="H48" s="87">
        <v>0</v>
      </c>
      <c r="I48" s="61">
        <v>44349</v>
      </c>
      <c r="J48" s="61">
        <v>44357</v>
      </c>
      <c r="K48" s="62">
        <v>44357</v>
      </c>
      <c r="L48" s="61">
        <v>44358</v>
      </c>
      <c r="M48" s="57">
        <v>74644.5</v>
      </c>
      <c r="N48" s="57">
        <v>60798.87</v>
      </c>
      <c r="O48" s="58">
        <f t="shared" si="6"/>
        <v>13845.629999999997</v>
      </c>
      <c r="P48" s="58">
        <f t="shared" si="7"/>
        <v>18.548761127745507</v>
      </c>
      <c r="Q48" s="59"/>
      <c r="R48" s="59"/>
      <c r="S48" s="53"/>
      <c r="T48" s="53"/>
      <c r="U48" s="57"/>
      <c r="V48" s="66">
        <v>1</v>
      </c>
      <c r="W48" s="66"/>
    </row>
    <row r="49" spans="1:23" s="108" customFormat="1" ht="25.5" customHeight="1">
      <c r="A49" s="45">
        <v>46</v>
      </c>
      <c r="B49" s="39" t="s">
        <v>104</v>
      </c>
      <c r="C49" s="60">
        <v>1</v>
      </c>
      <c r="D49" s="55"/>
      <c r="E49" s="55"/>
      <c r="F49" s="69" t="s">
        <v>12</v>
      </c>
      <c r="G49" s="23" t="s">
        <v>165</v>
      </c>
      <c r="H49" s="87">
        <v>1</v>
      </c>
      <c r="I49" s="61">
        <v>44350</v>
      </c>
      <c r="J49" s="62">
        <v>44358</v>
      </c>
      <c r="K49" s="61">
        <v>44362</v>
      </c>
      <c r="L49" s="118">
        <v>44363</v>
      </c>
      <c r="M49" s="57">
        <v>97476</v>
      </c>
      <c r="N49" s="57">
        <v>97476</v>
      </c>
      <c r="O49" s="58">
        <f t="shared" si="6"/>
        <v>0</v>
      </c>
      <c r="P49" s="58">
        <f t="shared" si="7"/>
        <v>0</v>
      </c>
      <c r="Q49" s="59"/>
      <c r="R49" s="59"/>
      <c r="S49" s="53"/>
      <c r="T49" s="53"/>
      <c r="U49" s="57"/>
      <c r="V49" s="66">
        <v>1</v>
      </c>
      <c r="W49" s="66"/>
    </row>
    <row r="50" spans="1:23" s="108" customFormat="1" ht="25.5" customHeight="1">
      <c r="A50" s="45">
        <v>47</v>
      </c>
      <c r="B50" s="39" t="s">
        <v>105</v>
      </c>
      <c r="C50" s="60">
        <v>1</v>
      </c>
      <c r="D50" s="55"/>
      <c r="E50" s="55"/>
      <c r="F50" s="69" t="s">
        <v>12</v>
      </c>
      <c r="G50" s="23" t="s">
        <v>166</v>
      </c>
      <c r="H50" s="87">
        <v>1</v>
      </c>
      <c r="I50" s="61">
        <v>44350</v>
      </c>
      <c r="J50" s="62">
        <v>44358</v>
      </c>
      <c r="K50" s="62">
        <v>44358</v>
      </c>
      <c r="L50" s="61">
        <v>44362</v>
      </c>
      <c r="M50" s="57">
        <v>900722.8</v>
      </c>
      <c r="N50" s="57">
        <v>900722.8</v>
      </c>
      <c r="O50" s="58">
        <f t="shared" si="6"/>
        <v>0</v>
      </c>
      <c r="P50" s="58">
        <f t="shared" si="7"/>
        <v>0</v>
      </c>
      <c r="Q50" s="59"/>
      <c r="R50" s="59"/>
      <c r="S50" s="53"/>
      <c r="T50" s="53"/>
      <c r="U50" s="57"/>
      <c r="V50" s="66">
        <v>1</v>
      </c>
      <c r="W50" s="66"/>
    </row>
    <row r="51" spans="1:23" s="108" customFormat="1" ht="25.5" customHeight="1">
      <c r="A51" s="45">
        <v>48</v>
      </c>
      <c r="B51" s="39" t="s">
        <v>106</v>
      </c>
      <c r="C51" s="60">
        <v>1</v>
      </c>
      <c r="D51" s="55"/>
      <c r="E51" s="55"/>
      <c r="F51" s="69" t="s">
        <v>12</v>
      </c>
      <c r="G51" s="23" t="s">
        <v>170</v>
      </c>
      <c r="H51" s="66">
        <v>1</v>
      </c>
      <c r="I51" s="61">
        <v>44355</v>
      </c>
      <c r="J51" s="61">
        <v>44363</v>
      </c>
      <c r="K51" s="62">
        <v>44363</v>
      </c>
      <c r="L51" s="61">
        <v>44364</v>
      </c>
      <c r="M51" s="57">
        <v>298620</v>
      </c>
      <c r="N51" s="57">
        <v>297126.9</v>
      </c>
      <c r="O51" s="58">
        <f t="shared" si="6"/>
        <v>1493.0999999999767</v>
      </c>
      <c r="P51" s="58">
        <f t="shared" si="7"/>
        <v>0.4999999999999858</v>
      </c>
      <c r="Q51" s="59"/>
      <c r="R51" s="59"/>
      <c r="S51" s="53"/>
      <c r="T51" s="53"/>
      <c r="U51" s="57"/>
      <c r="V51" s="66">
        <v>1</v>
      </c>
      <c r="W51" s="66"/>
    </row>
    <row r="52" spans="1:23" s="108" customFormat="1" ht="25.5" customHeight="1">
      <c r="A52" s="45">
        <v>49</v>
      </c>
      <c r="B52" s="39" t="s">
        <v>107</v>
      </c>
      <c r="C52" s="60">
        <v>1</v>
      </c>
      <c r="D52" s="55"/>
      <c r="E52" s="55"/>
      <c r="F52" s="69" t="s">
        <v>12</v>
      </c>
      <c r="G52" s="23" t="s">
        <v>294</v>
      </c>
      <c r="H52" s="66">
        <v>1</v>
      </c>
      <c r="I52" s="61">
        <v>44356</v>
      </c>
      <c r="J52" s="61">
        <v>44364</v>
      </c>
      <c r="K52" s="62">
        <v>44364</v>
      </c>
      <c r="L52" s="61">
        <v>44365</v>
      </c>
      <c r="M52" s="57">
        <v>249900</v>
      </c>
      <c r="N52" s="57">
        <v>214914</v>
      </c>
      <c r="O52" s="58">
        <f t="shared" si="6"/>
        <v>34986</v>
      </c>
      <c r="P52" s="58">
        <f t="shared" si="7"/>
        <v>14</v>
      </c>
      <c r="Q52" s="59"/>
      <c r="R52" s="59"/>
      <c r="S52" s="53"/>
      <c r="T52" s="57"/>
      <c r="U52" s="57"/>
      <c r="V52" s="66">
        <v>1</v>
      </c>
      <c r="W52" s="66"/>
    </row>
    <row r="53" spans="1:23" s="108" customFormat="1" ht="25.5" customHeight="1">
      <c r="A53" s="45">
        <v>50</v>
      </c>
      <c r="B53" s="39" t="s">
        <v>108</v>
      </c>
      <c r="C53" s="60">
        <v>1</v>
      </c>
      <c r="D53" s="55"/>
      <c r="E53" s="55"/>
      <c r="F53" s="69" t="s">
        <v>12</v>
      </c>
      <c r="G53" s="23" t="s">
        <v>295</v>
      </c>
      <c r="H53" s="66">
        <v>1</v>
      </c>
      <c r="I53" s="61">
        <v>44357</v>
      </c>
      <c r="J53" s="61">
        <v>44365</v>
      </c>
      <c r="K53" s="62">
        <v>44365</v>
      </c>
      <c r="L53" s="61">
        <v>44368</v>
      </c>
      <c r="M53" s="57">
        <v>276434.49</v>
      </c>
      <c r="N53" s="57">
        <v>117134.82</v>
      </c>
      <c r="O53" s="58">
        <f t="shared" si="6"/>
        <v>159299.66999999998</v>
      </c>
      <c r="P53" s="58">
        <f t="shared" si="7"/>
        <v>57.62655376324423</v>
      </c>
      <c r="Q53" s="59"/>
      <c r="R53" s="59"/>
      <c r="S53" s="53"/>
      <c r="T53" s="57"/>
      <c r="U53" s="57"/>
      <c r="V53" s="66">
        <v>1</v>
      </c>
      <c r="W53" s="66"/>
    </row>
    <row r="54" spans="1:23" s="108" customFormat="1" ht="25.5" customHeight="1">
      <c r="A54" s="45">
        <v>51</v>
      </c>
      <c r="B54" s="39" t="s">
        <v>109</v>
      </c>
      <c r="C54" s="60">
        <v>1</v>
      </c>
      <c r="D54" s="55"/>
      <c r="E54" s="55"/>
      <c r="F54" s="153" t="s">
        <v>263</v>
      </c>
      <c r="G54" s="23" t="s">
        <v>296</v>
      </c>
      <c r="H54" s="66">
        <v>1</v>
      </c>
      <c r="I54" s="61">
        <v>44363</v>
      </c>
      <c r="J54" s="61">
        <v>44376</v>
      </c>
      <c r="K54" s="62">
        <v>44376</v>
      </c>
      <c r="L54" s="61">
        <v>44377</v>
      </c>
      <c r="M54" s="57">
        <v>119000</v>
      </c>
      <c r="N54" s="57">
        <v>0</v>
      </c>
      <c r="O54" s="58">
        <v>0</v>
      </c>
      <c r="P54" s="58">
        <f>100-N54*100/M54</f>
        <v>100</v>
      </c>
      <c r="Q54" s="59"/>
      <c r="R54" s="59"/>
      <c r="S54" s="53"/>
      <c r="T54" s="57"/>
      <c r="U54" s="57"/>
      <c r="V54" s="66">
        <v>0</v>
      </c>
      <c r="W54" s="66"/>
    </row>
    <row r="55" spans="1:23" s="108" customFormat="1" ht="25.5" customHeight="1">
      <c r="A55" s="45">
        <v>52</v>
      </c>
      <c r="B55" s="39" t="s">
        <v>110</v>
      </c>
      <c r="C55" s="60">
        <v>1</v>
      </c>
      <c r="D55" s="55"/>
      <c r="E55" s="55"/>
      <c r="F55" s="153" t="s">
        <v>263</v>
      </c>
      <c r="G55" s="23" t="s">
        <v>167</v>
      </c>
      <c r="H55" s="87">
        <v>1</v>
      </c>
      <c r="I55" s="61">
        <v>44364</v>
      </c>
      <c r="J55" s="61">
        <v>44372</v>
      </c>
      <c r="K55" s="62">
        <v>44372</v>
      </c>
      <c r="L55" s="61">
        <v>44375</v>
      </c>
      <c r="M55" s="57">
        <v>1623739.2</v>
      </c>
      <c r="N55" s="57">
        <v>0</v>
      </c>
      <c r="O55" s="58">
        <v>0</v>
      </c>
      <c r="P55" s="58">
        <f>100-N55*100/M55</f>
        <v>100</v>
      </c>
      <c r="Q55" s="59"/>
      <c r="R55" s="59"/>
      <c r="S55" s="53"/>
      <c r="T55" s="57"/>
      <c r="U55" s="57"/>
      <c r="V55" s="66">
        <v>0</v>
      </c>
      <c r="W55" s="66"/>
    </row>
    <row r="56" spans="1:23" s="108" customFormat="1" ht="25.5" customHeight="1">
      <c r="A56" s="45">
        <v>53</v>
      </c>
      <c r="B56" s="39" t="s">
        <v>111</v>
      </c>
      <c r="C56" s="60">
        <v>1</v>
      </c>
      <c r="D56" s="55"/>
      <c r="E56" s="55"/>
      <c r="F56" s="69" t="s">
        <v>12</v>
      </c>
      <c r="G56" s="23" t="s">
        <v>168</v>
      </c>
      <c r="H56" s="87">
        <v>1</v>
      </c>
      <c r="I56" s="61">
        <v>44364</v>
      </c>
      <c r="J56" s="61">
        <v>44372</v>
      </c>
      <c r="K56" s="62">
        <v>44372</v>
      </c>
      <c r="L56" s="61">
        <v>44375</v>
      </c>
      <c r="M56" s="57">
        <v>1439926.8</v>
      </c>
      <c r="N56" s="57">
        <v>1439926.8</v>
      </c>
      <c r="O56" s="58">
        <f t="shared" si="6"/>
        <v>0</v>
      </c>
      <c r="P56" s="58">
        <f t="shared" si="7"/>
        <v>0</v>
      </c>
      <c r="Q56" s="59"/>
      <c r="R56" s="59"/>
      <c r="S56" s="53"/>
      <c r="T56" s="53"/>
      <c r="U56" s="57"/>
      <c r="V56" s="66">
        <v>1</v>
      </c>
      <c r="W56" s="66"/>
    </row>
    <row r="57" spans="1:23" s="108" customFormat="1" ht="28.5" customHeight="1">
      <c r="A57" s="45">
        <v>54</v>
      </c>
      <c r="B57" s="39" t="s">
        <v>112</v>
      </c>
      <c r="C57" s="60">
        <v>1</v>
      </c>
      <c r="D57" s="55"/>
      <c r="E57" s="55"/>
      <c r="F57" s="69" t="s">
        <v>12</v>
      </c>
      <c r="G57" s="23" t="s">
        <v>169</v>
      </c>
      <c r="H57" s="87">
        <v>1</v>
      </c>
      <c r="I57" s="61">
        <v>44370</v>
      </c>
      <c r="J57" s="61">
        <v>44378</v>
      </c>
      <c r="K57" s="61">
        <v>44378</v>
      </c>
      <c r="L57" s="61">
        <v>44378</v>
      </c>
      <c r="M57" s="57">
        <v>1701633.6</v>
      </c>
      <c r="N57" s="57">
        <v>1701633.6</v>
      </c>
      <c r="O57" s="58">
        <f t="shared" si="6"/>
        <v>0</v>
      </c>
      <c r="P57" s="58">
        <f t="shared" si="7"/>
        <v>0</v>
      </c>
      <c r="Q57" s="59"/>
      <c r="R57" s="59"/>
      <c r="S57" s="53"/>
      <c r="T57" s="53"/>
      <c r="U57" s="57"/>
      <c r="V57" s="66">
        <v>1</v>
      </c>
      <c r="W57" s="66"/>
    </row>
    <row r="58" spans="1:23" s="108" customFormat="1" ht="29.25" customHeight="1">
      <c r="A58" s="45">
        <v>55</v>
      </c>
      <c r="B58" s="39" t="s">
        <v>113</v>
      </c>
      <c r="C58" s="60">
        <v>1</v>
      </c>
      <c r="D58" s="96"/>
      <c r="E58" s="96"/>
      <c r="F58" s="69" t="s">
        <v>12</v>
      </c>
      <c r="G58" s="23" t="s">
        <v>167</v>
      </c>
      <c r="H58" s="66">
        <v>1</v>
      </c>
      <c r="I58" s="61">
        <v>44372</v>
      </c>
      <c r="J58" s="61">
        <v>44383</v>
      </c>
      <c r="K58" s="62">
        <v>44383</v>
      </c>
      <c r="L58" s="61">
        <v>44384</v>
      </c>
      <c r="M58" s="57">
        <v>1623739.2</v>
      </c>
      <c r="N58" s="57">
        <v>1623739.2</v>
      </c>
      <c r="O58" s="110">
        <f t="shared" si="6"/>
        <v>0</v>
      </c>
      <c r="P58" s="110">
        <f t="shared" si="7"/>
        <v>0</v>
      </c>
      <c r="Q58" s="91"/>
      <c r="R58" s="91"/>
      <c r="S58" s="53"/>
      <c r="T58" s="53"/>
      <c r="U58" s="57"/>
      <c r="V58" s="66">
        <v>1</v>
      </c>
      <c r="W58" s="66"/>
    </row>
    <row r="59" spans="1:23" s="108" customFormat="1" ht="26.25" customHeight="1">
      <c r="A59" s="46">
        <v>56</v>
      </c>
      <c r="B59" s="39" t="s">
        <v>114</v>
      </c>
      <c r="C59" s="60">
        <v>1</v>
      </c>
      <c r="D59" s="55"/>
      <c r="E59" s="55"/>
      <c r="F59" s="153" t="s">
        <v>263</v>
      </c>
      <c r="G59" s="23" t="s">
        <v>297</v>
      </c>
      <c r="H59" s="87">
        <v>1</v>
      </c>
      <c r="I59" s="86">
        <v>44392</v>
      </c>
      <c r="J59" s="61">
        <v>44400</v>
      </c>
      <c r="K59" s="56">
        <v>44400</v>
      </c>
      <c r="L59" s="61">
        <v>44403</v>
      </c>
      <c r="M59" s="57">
        <v>244179.6</v>
      </c>
      <c r="N59" s="57">
        <v>0</v>
      </c>
      <c r="O59" s="58">
        <v>0</v>
      </c>
      <c r="P59" s="58">
        <f aca="true" t="shared" si="8" ref="P59:P65">100-N59*100/M59</f>
        <v>100</v>
      </c>
      <c r="Q59" s="91"/>
      <c r="R59" s="91"/>
      <c r="S59" s="53"/>
      <c r="T59" s="53"/>
      <c r="U59" s="57"/>
      <c r="V59" s="66">
        <v>0</v>
      </c>
      <c r="W59" s="66"/>
    </row>
    <row r="60" spans="1:23" s="108" customFormat="1" ht="26.25" customHeight="1">
      <c r="A60" s="46">
        <v>57</v>
      </c>
      <c r="B60" s="39" t="s">
        <v>115</v>
      </c>
      <c r="C60" s="60">
        <v>1</v>
      </c>
      <c r="D60" s="55"/>
      <c r="E60" s="55"/>
      <c r="F60" s="69" t="s">
        <v>12</v>
      </c>
      <c r="G60" s="23" t="s">
        <v>298</v>
      </c>
      <c r="H60" s="88">
        <v>1</v>
      </c>
      <c r="I60" s="86">
        <v>44399</v>
      </c>
      <c r="J60" s="61">
        <v>44407</v>
      </c>
      <c r="K60" s="56">
        <v>44407</v>
      </c>
      <c r="L60" s="61">
        <v>44410</v>
      </c>
      <c r="M60" s="57">
        <v>593666.67</v>
      </c>
      <c r="N60" s="57">
        <v>489774.77</v>
      </c>
      <c r="O60" s="58">
        <f aca="true" t="shared" si="9" ref="O59:O65">+M60-N60</f>
        <v>103891.90000000002</v>
      </c>
      <c r="P60" s="58">
        <f t="shared" si="8"/>
        <v>17.50003920550232</v>
      </c>
      <c r="Q60" s="92"/>
      <c r="R60" s="92"/>
      <c r="S60" s="53"/>
      <c r="T60" s="53"/>
      <c r="U60" s="57"/>
      <c r="V60" s="66">
        <v>1</v>
      </c>
      <c r="W60" s="66"/>
    </row>
    <row r="61" spans="1:23" s="108" customFormat="1" ht="26.25" customHeight="1">
      <c r="A61" s="46">
        <v>58</v>
      </c>
      <c r="B61" s="39" t="s">
        <v>116</v>
      </c>
      <c r="C61" s="60">
        <v>1</v>
      </c>
      <c r="D61" s="55"/>
      <c r="E61" s="55"/>
      <c r="F61" s="153" t="s">
        <v>263</v>
      </c>
      <c r="G61" s="23" t="s">
        <v>299</v>
      </c>
      <c r="H61" s="88">
        <v>1</v>
      </c>
      <c r="I61" s="86">
        <v>44404</v>
      </c>
      <c r="J61" s="61">
        <v>44418</v>
      </c>
      <c r="K61" s="56">
        <v>44418</v>
      </c>
      <c r="L61" s="61">
        <v>44419</v>
      </c>
      <c r="M61" s="57">
        <v>268888.38</v>
      </c>
      <c r="N61" s="57">
        <v>0</v>
      </c>
      <c r="O61" s="58">
        <v>0</v>
      </c>
      <c r="P61" s="58">
        <f t="shared" si="8"/>
        <v>100</v>
      </c>
      <c r="Q61" s="92"/>
      <c r="R61" s="92"/>
      <c r="S61" s="53"/>
      <c r="T61" s="53"/>
      <c r="U61" s="57"/>
      <c r="V61" s="66">
        <v>0</v>
      </c>
      <c r="W61" s="66"/>
    </row>
    <row r="62" spans="1:23" s="108" customFormat="1" ht="26.25" customHeight="1">
      <c r="A62" s="46">
        <v>59</v>
      </c>
      <c r="B62" s="39" t="s">
        <v>117</v>
      </c>
      <c r="C62" s="60">
        <v>1</v>
      </c>
      <c r="D62" s="55"/>
      <c r="E62" s="55"/>
      <c r="F62" s="69" t="s">
        <v>12</v>
      </c>
      <c r="G62" s="23" t="s">
        <v>300</v>
      </c>
      <c r="H62" s="88">
        <v>1</v>
      </c>
      <c r="I62" s="86">
        <v>44411</v>
      </c>
      <c r="J62" s="61">
        <v>44419</v>
      </c>
      <c r="K62" s="56">
        <v>44419</v>
      </c>
      <c r="L62" s="61">
        <v>44420</v>
      </c>
      <c r="M62" s="57">
        <v>1000000</v>
      </c>
      <c r="N62" s="57">
        <v>600000</v>
      </c>
      <c r="O62" s="58">
        <f t="shared" si="9"/>
        <v>400000</v>
      </c>
      <c r="P62" s="58">
        <f t="shared" si="8"/>
        <v>40</v>
      </c>
      <c r="Q62" s="92"/>
      <c r="R62" s="92"/>
      <c r="S62" s="53"/>
      <c r="T62" s="53"/>
      <c r="U62" s="57"/>
      <c r="V62" s="66">
        <v>1</v>
      </c>
      <c r="W62" s="66"/>
    </row>
    <row r="63" spans="1:23" s="108" customFormat="1" ht="26.25" customHeight="1">
      <c r="A63" s="46">
        <v>60</v>
      </c>
      <c r="B63" s="39" t="s">
        <v>118</v>
      </c>
      <c r="C63" s="60">
        <v>1</v>
      </c>
      <c r="D63" s="55"/>
      <c r="E63" s="55"/>
      <c r="F63" s="69" t="s">
        <v>12</v>
      </c>
      <c r="G63" s="23" t="s">
        <v>171</v>
      </c>
      <c r="H63" s="87">
        <v>1</v>
      </c>
      <c r="I63" s="86">
        <v>44411</v>
      </c>
      <c r="J63" s="61">
        <v>44419</v>
      </c>
      <c r="K63" s="56">
        <v>44419</v>
      </c>
      <c r="L63" s="61">
        <v>44420</v>
      </c>
      <c r="M63" s="57">
        <v>130880</v>
      </c>
      <c r="N63" s="57">
        <v>130880</v>
      </c>
      <c r="O63" s="58">
        <f t="shared" si="9"/>
        <v>0</v>
      </c>
      <c r="P63" s="58">
        <f t="shared" si="8"/>
        <v>0</v>
      </c>
      <c r="Q63" s="91"/>
      <c r="R63" s="91"/>
      <c r="S63" s="53"/>
      <c r="T63" s="57"/>
      <c r="U63" s="57"/>
      <c r="V63" s="66">
        <v>1</v>
      </c>
      <c r="W63" s="66"/>
    </row>
    <row r="64" spans="1:23" s="108" customFormat="1" ht="26.25" customHeight="1">
      <c r="A64" s="46">
        <v>61</v>
      </c>
      <c r="B64" s="39" t="s">
        <v>172</v>
      </c>
      <c r="C64" s="60">
        <v>1</v>
      </c>
      <c r="D64" s="55"/>
      <c r="E64" s="55"/>
      <c r="F64" s="69" t="s">
        <v>12</v>
      </c>
      <c r="G64" s="23" t="s">
        <v>183</v>
      </c>
      <c r="H64" s="87">
        <v>1</v>
      </c>
      <c r="I64" s="86">
        <v>44412</v>
      </c>
      <c r="J64" s="61">
        <v>44420</v>
      </c>
      <c r="K64" s="56">
        <v>44420</v>
      </c>
      <c r="L64" s="61">
        <v>44421</v>
      </c>
      <c r="M64" s="57">
        <v>98600</v>
      </c>
      <c r="N64" s="57">
        <v>89663</v>
      </c>
      <c r="O64" s="58">
        <f t="shared" si="9"/>
        <v>8937</v>
      </c>
      <c r="P64" s="58">
        <f t="shared" si="8"/>
        <v>9.063894523326567</v>
      </c>
      <c r="Q64" s="91"/>
      <c r="R64" s="91"/>
      <c r="S64" s="53"/>
      <c r="T64" s="57"/>
      <c r="U64" s="68"/>
      <c r="V64" s="66">
        <v>1</v>
      </c>
      <c r="W64" s="66"/>
    </row>
    <row r="65" spans="1:23" s="108" customFormat="1" ht="26.25" customHeight="1">
      <c r="A65" s="46">
        <v>62</v>
      </c>
      <c r="B65" s="39" t="s">
        <v>173</v>
      </c>
      <c r="C65" s="60">
        <v>1</v>
      </c>
      <c r="D65" s="55"/>
      <c r="E65" s="55"/>
      <c r="F65" s="69" t="s">
        <v>12</v>
      </c>
      <c r="G65" s="23" t="s">
        <v>301</v>
      </c>
      <c r="H65" s="87">
        <v>1</v>
      </c>
      <c r="I65" s="86">
        <v>44427</v>
      </c>
      <c r="J65" s="61">
        <v>44435</v>
      </c>
      <c r="K65" s="56">
        <v>44435</v>
      </c>
      <c r="L65" s="61">
        <v>44438</v>
      </c>
      <c r="M65" s="57">
        <v>153833.33</v>
      </c>
      <c r="N65" s="57">
        <v>104230.83</v>
      </c>
      <c r="O65" s="58">
        <f t="shared" si="9"/>
        <v>49602.499999999985</v>
      </c>
      <c r="P65" s="58">
        <f t="shared" si="8"/>
        <v>32.24431272468716</v>
      </c>
      <c r="Q65" s="91"/>
      <c r="R65" s="91"/>
      <c r="S65" s="53"/>
      <c r="T65" s="53"/>
      <c r="U65" s="57"/>
      <c r="V65" s="66">
        <v>1</v>
      </c>
      <c r="W65" s="66"/>
    </row>
    <row r="66" spans="1:23" s="108" customFormat="1" ht="26.25" customHeight="1">
      <c r="A66" s="46">
        <v>63</v>
      </c>
      <c r="B66" s="39" t="s">
        <v>174</v>
      </c>
      <c r="C66" s="60">
        <v>1</v>
      </c>
      <c r="D66" s="55"/>
      <c r="E66" s="55"/>
      <c r="F66" s="69" t="s">
        <v>12</v>
      </c>
      <c r="G66" s="23" t="s">
        <v>302</v>
      </c>
      <c r="H66" s="87">
        <v>1</v>
      </c>
      <c r="I66" s="86">
        <v>44432</v>
      </c>
      <c r="J66" s="61">
        <v>44440</v>
      </c>
      <c r="K66" s="56">
        <v>44440</v>
      </c>
      <c r="L66" s="61">
        <v>44441</v>
      </c>
      <c r="M66" s="57">
        <v>82406.04</v>
      </c>
      <c r="N66" s="57">
        <v>31550.99</v>
      </c>
      <c r="O66" s="58">
        <f aca="true" t="shared" si="10" ref="O66:O86">+M66-N66</f>
        <v>50855.04999999999</v>
      </c>
      <c r="P66" s="58">
        <f aca="true" t="shared" si="11" ref="P66:P86">100-N66*100/M66</f>
        <v>61.71277008335797</v>
      </c>
      <c r="Q66" s="59"/>
      <c r="R66" s="59"/>
      <c r="S66" s="53"/>
      <c r="T66" s="53"/>
      <c r="U66" s="57"/>
      <c r="V66" s="66">
        <v>1</v>
      </c>
      <c r="W66" s="66"/>
    </row>
    <row r="67" spans="1:23" s="108" customFormat="1" ht="26.25" customHeight="1">
      <c r="A67" s="46">
        <v>64</v>
      </c>
      <c r="B67" s="39" t="s">
        <v>175</v>
      </c>
      <c r="C67" s="60">
        <v>1</v>
      </c>
      <c r="D67" s="55"/>
      <c r="E67" s="55"/>
      <c r="F67" s="69" t="s">
        <v>12</v>
      </c>
      <c r="G67" s="23" t="s">
        <v>303</v>
      </c>
      <c r="H67" s="87">
        <v>1</v>
      </c>
      <c r="I67" s="86">
        <v>44434</v>
      </c>
      <c r="J67" s="61">
        <v>44442</v>
      </c>
      <c r="K67" s="56">
        <v>44442</v>
      </c>
      <c r="L67" s="61">
        <v>44445</v>
      </c>
      <c r="M67" s="57">
        <v>176033</v>
      </c>
      <c r="N67" s="57">
        <v>176033</v>
      </c>
      <c r="O67" s="58">
        <f t="shared" si="10"/>
        <v>0</v>
      </c>
      <c r="P67" s="58">
        <f t="shared" si="11"/>
        <v>0</v>
      </c>
      <c r="Q67" s="92"/>
      <c r="R67" s="92"/>
      <c r="S67" s="53"/>
      <c r="T67" s="57"/>
      <c r="U67" s="57"/>
      <c r="V67" s="66">
        <v>1</v>
      </c>
      <c r="W67" s="66"/>
    </row>
    <row r="68" spans="1:23" s="108" customFormat="1" ht="26.25" customHeight="1">
      <c r="A68" s="46">
        <v>65</v>
      </c>
      <c r="B68" s="39" t="s">
        <v>176</v>
      </c>
      <c r="C68" s="60">
        <v>1</v>
      </c>
      <c r="D68" s="55"/>
      <c r="E68" s="55"/>
      <c r="F68" s="69" t="s">
        <v>12</v>
      </c>
      <c r="G68" s="23" t="s">
        <v>304</v>
      </c>
      <c r="H68" s="87">
        <v>1</v>
      </c>
      <c r="I68" s="86">
        <v>44439</v>
      </c>
      <c r="J68" s="61">
        <v>44447</v>
      </c>
      <c r="K68" s="56">
        <v>44447</v>
      </c>
      <c r="L68" s="61">
        <v>44448</v>
      </c>
      <c r="M68" s="57">
        <v>34000</v>
      </c>
      <c r="N68" s="57">
        <v>20910</v>
      </c>
      <c r="O68" s="58">
        <f t="shared" si="10"/>
        <v>13090</v>
      </c>
      <c r="P68" s="58">
        <f t="shared" si="11"/>
        <v>38.5</v>
      </c>
      <c r="Q68" s="92"/>
      <c r="R68" s="92"/>
      <c r="S68" s="53"/>
      <c r="T68" s="57"/>
      <c r="U68" s="57"/>
      <c r="V68" s="66">
        <v>1</v>
      </c>
      <c r="W68" s="66"/>
    </row>
    <row r="69" spans="1:23" s="108" customFormat="1" ht="40.5" customHeight="1">
      <c r="A69" s="46">
        <v>66</v>
      </c>
      <c r="B69" s="39" t="s">
        <v>177</v>
      </c>
      <c r="C69" s="60">
        <v>1</v>
      </c>
      <c r="D69" s="55"/>
      <c r="E69" s="55"/>
      <c r="F69" s="153" t="s">
        <v>184</v>
      </c>
      <c r="G69" s="23" t="s">
        <v>305</v>
      </c>
      <c r="H69" s="87">
        <v>1</v>
      </c>
      <c r="I69" s="86">
        <v>44442</v>
      </c>
      <c r="J69" s="61">
        <v>44452</v>
      </c>
      <c r="K69" s="56">
        <v>44452</v>
      </c>
      <c r="L69" s="61">
        <v>44452</v>
      </c>
      <c r="M69" s="57">
        <v>4485045.64</v>
      </c>
      <c r="N69" s="58">
        <v>0</v>
      </c>
      <c r="O69" s="58">
        <v>0</v>
      </c>
      <c r="P69" s="58">
        <f t="shared" si="11"/>
        <v>100</v>
      </c>
      <c r="Q69" s="92"/>
      <c r="R69" s="92"/>
      <c r="S69" s="53"/>
      <c r="T69" s="53"/>
      <c r="U69" s="57"/>
      <c r="V69" s="66">
        <v>0</v>
      </c>
      <c r="W69" s="66"/>
    </row>
    <row r="70" spans="1:23" s="108" customFormat="1" ht="44.25" customHeight="1">
      <c r="A70" s="46">
        <v>67</v>
      </c>
      <c r="B70" s="39" t="s">
        <v>178</v>
      </c>
      <c r="C70" s="60">
        <v>1</v>
      </c>
      <c r="D70" s="55"/>
      <c r="E70" s="55"/>
      <c r="F70" s="153" t="s">
        <v>263</v>
      </c>
      <c r="G70" s="23" t="s">
        <v>306</v>
      </c>
      <c r="H70" s="87">
        <v>1</v>
      </c>
      <c r="I70" s="154">
        <v>44445</v>
      </c>
      <c r="J70" s="154">
        <v>44453</v>
      </c>
      <c r="K70" s="154">
        <v>44453</v>
      </c>
      <c r="L70" s="154">
        <v>44453</v>
      </c>
      <c r="M70" s="57">
        <v>3926085.29</v>
      </c>
      <c r="N70" s="58">
        <v>0</v>
      </c>
      <c r="O70" s="58"/>
      <c r="P70" s="58">
        <f t="shared" si="11"/>
        <v>100</v>
      </c>
      <c r="Q70" s="92"/>
      <c r="R70" s="92"/>
      <c r="S70" s="53"/>
      <c r="T70" s="53"/>
      <c r="U70" s="57"/>
      <c r="V70" s="66">
        <v>0</v>
      </c>
      <c r="W70" s="66"/>
    </row>
    <row r="71" spans="1:23" s="108" customFormat="1" ht="26.25" customHeight="1">
      <c r="A71" s="46">
        <v>68</v>
      </c>
      <c r="B71" s="39" t="s">
        <v>179</v>
      </c>
      <c r="C71" s="60">
        <v>1</v>
      </c>
      <c r="D71" s="55"/>
      <c r="E71" s="55"/>
      <c r="F71" s="69" t="s">
        <v>12</v>
      </c>
      <c r="G71" s="23" t="s">
        <v>307</v>
      </c>
      <c r="H71" s="88">
        <v>1</v>
      </c>
      <c r="I71" s="61">
        <v>44447</v>
      </c>
      <c r="J71" s="56">
        <v>44455</v>
      </c>
      <c r="K71" s="61">
        <v>44455</v>
      </c>
      <c r="L71" s="118">
        <v>44456</v>
      </c>
      <c r="M71" s="57">
        <v>37253.6</v>
      </c>
      <c r="N71" s="57">
        <v>37067.33</v>
      </c>
      <c r="O71" s="58">
        <f t="shared" si="10"/>
        <v>186.2699999999968</v>
      </c>
      <c r="P71" s="58">
        <f t="shared" si="11"/>
        <v>0.5000053686086687</v>
      </c>
      <c r="Q71" s="92"/>
      <c r="R71" s="92"/>
      <c r="S71" s="53"/>
      <c r="T71" s="53"/>
      <c r="U71" s="57"/>
      <c r="V71" s="66">
        <v>1</v>
      </c>
      <c r="W71" s="66"/>
    </row>
    <row r="72" spans="1:23" s="108" customFormat="1" ht="30" customHeight="1">
      <c r="A72" s="46">
        <v>69</v>
      </c>
      <c r="B72" s="39" t="s">
        <v>180</v>
      </c>
      <c r="C72" s="60">
        <v>1</v>
      </c>
      <c r="D72" s="55"/>
      <c r="E72" s="55"/>
      <c r="F72" s="69" t="s">
        <v>12</v>
      </c>
      <c r="G72" s="23" t="s">
        <v>308</v>
      </c>
      <c r="H72" s="87">
        <v>1</v>
      </c>
      <c r="I72" s="86">
        <v>44449</v>
      </c>
      <c r="J72" s="61">
        <v>44462</v>
      </c>
      <c r="K72" s="61">
        <v>44462</v>
      </c>
      <c r="L72" s="61">
        <v>44463</v>
      </c>
      <c r="M72" s="57">
        <v>81477.09</v>
      </c>
      <c r="N72" s="57">
        <v>81477.09</v>
      </c>
      <c r="O72" s="58">
        <f t="shared" si="10"/>
        <v>0</v>
      </c>
      <c r="P72" s="58">
        <f t="shared" si="11"/>
        <v>0</v>
      </c>
      <c r="Q72" s="92"/>
      <c r="R72" s="92"/>
      <c r="S72" s="53"/>
      <c r="T72" s="53"/>
      <c r="U72" s="57"/>
      <c r="V72" s="66">
        <v>1</v>
      </c>
      <c r="W72" s="66"/>
    </row>
    <row r="73" spans="1:23" s="108" customFormat="1" ht="42" customHeight="1">
      <c r="A73" s="46">
        <v>70</v>
      </c>
      <c r="B73" s="39" t="s">
        <v>181</v>
      </c>
      <c r="C73" s="60">
        <v>1</v>
      </c>
      <c r="D73" s="55"/>
      <c r="E73" s="55"/>
      <c r="F73" s="153" t="s">
        <v>263</v>
      </c>
      <c r="G73" s="23" t="s">
        <v>305</v>
      </c>
      <c r="H73" s="87">
        <v>1</v>
      </c>
      <c r="I73" s="86">
        <v>44454</v>
      </c>
      <c r="J73" s="61">
        <v>44462</v>
      </c>
      <c r="K73" s="61">
        <v>44462</v>
      </c>
      <c r="L73" s="61">
        <v>44462</v>
      </c>
      <c r="M73" s="57">
        <v>4485045.64</v>
      </c>
      <c r="N73" s="57">
        <v>0</v>
      </c>
      <c r="O73" s="58">
        <v>0</v>
      </c>
      <c r="P73" s="58">
        <f>100-N73*100/M73</f>
        <v>100</v>
      </c>
      <c r="Q73" s="92"/>
      <c r="R73" s="92"/>
      <c r="S73" s="53"/>
      <c r="T73" s="53"/>
      <c r="U73" s="57"/>
      <c r="V73" s="66">
        <v>0</v>
      </c>
      <c r="W73" s="66"/>
    </row>
    <row r="74" spans="1:23" s="108" customFormat="1" ht="26.25" customHeight="1">
      <c r="A74" s="46">
        <v>71</v>
      </c>
      <c r="B74" s="39" t="s">
        <v>182</v>
      </c>
      <c r="C74" s="60">
        <v>1</v>
      </c>
      <c r="D74" s="55"/>
      <c r="E74" s="55"/>
      <c r="F74" s="69" t="s">
        <v>12</v>
      </c>
      <c r="G74" s="23" t="s">
        <v>309</v>
      </c>
      <c r="H74" s="88">
        <v>1</v>
      </c>
      <c r="I74" s="86">
        <v>44455</v>
      </c>
      <c r="J74" s="61">
        <v>44463</v>
      </c>
      <c r="K74" s="56">
        <v>44463</v>
      </c>
      <c r="L74" s="61">
        <v>44466</v>
      </c>
      <c r="M74" s="57">
        <v>115947.18</v>
      </c>
      <c r="N74" s="57">
        <v>115367.44</v>
      </c>
      <c r="O74" s="58">
        <f t="shared" si="10"/>
        <v>579.7399999999907</v>
      </c>
      <c r="P74" s="58">
        <f t="shared" si="11"/>
        <v>0.5000035360928905</v>
      </c>
      <c r="Q74" s="92"/>
      <c r="R74" s="92"/>
      <c r="S74" s="53"/>
      <c r="T74" s="53"/>
      <c r="U74" s="57"/>
      <c r="V74" s="66">
        <v>1</v>
      </c>
      <c r="W74" s="66"/>
    </row>
    <row r="75" spans="1:23" s="108" customFormat="1" ht="26.25" customHeight="1">
      <c r="A75" s="46">
        <v>72</v>
      </c>
      <c r="B75" s="39" t="s">
        <v>185</v>
      </c>
      <c r="C75" s="60">
        <v>1</v>
      </c>
      <c r="D75" s="55"/>
      <c r="E75" s="55"/>
      <c r="F75" s="69" t="s">
        <v>12</v>
      </c>
      <c r="G75" s="23" t="s">
        <v>310</v>
      </c>
      <c r="H75" s="88">
        <v>0</v>
      </c>
      <c r="I75" s="86">
        <v>44473</v>
      </c>
      <c r="J75" s="61">
        <v>44489</v>
      </c>
      <c r="K75" s="61">
        <v>44489</v>
      </c>
      <c r="L75" s="61">
        <v>44489</v>
      </c>
      <c r="M75" s="57">
        <v>8243025.55</v>
      </c>
      <c r="N75" s="57">
        <v>7027145.69</v>
      </c>
      <c r="O75" s="58">
        <f t="shared" si="10"/>
        <v>1215879.8599999994</v>
      </c>
      <c r="P75" s="58">
        <f t="shared" si="11"/>
        <v>14.7504075126881</v>
      </c>
      <c r="Q75" s="92"/>
      <c r="R75" s="92"/>
      <c r="S75" s="53"/>
      <c r="T75" s="53"/>
      <c r="U75" s="57"/>
      <c r="V75" s="66">
        <v>1</v>
      </c>
      <c r="W75" s="66"/>
    </row>
    <row r="76" spans="1:23" s="108" customFormat="1" ht="26.25" customHeight="1">
      <c r="A76" s="46">
        <v>73</v>
      </c>
      <c r="B76" s="39" t="s">
        <v>186</v>
      </c>
      <c r="C76" s="60">
        <v>1</v>
      </c>
      <c r="D76" s="55"/>
      <c r="E76" s="55"/>
      <c r="F76" s="69" t="s">
        <v>12</v>
      </c>
      <c r="G76" s="23" t="s">
        <v>311</v>
      </c>
      <c r="H76" s="88">
        <v>1</v>
      </c>
      <c r="I76" s="86">
        <v>44482</v>
      </c>
      <c r="J76" s="61">
        <v>44490</v>
      </c>
      <c r="K76" s="56">
        <v>44490</v>
      </c>
      <c r="L76" s="61">
        <v>44491</v>
      </c>
      <c r="M76" s="57">
        <v>5234264.4</v>
      </c>
      <c r="N76" s="57">
        <v>5234264.4</v>
      </c>
      <c r="O76" s="58">
        <f t="shared" si="10"/>
        <v>0</v>
      </c>
      <c r="P76" s="58">
        <f t="shared" si="11"/>
        <v>0</v>
      </c>
      <c r="Q76" s="92"/>
      <c r="R76" s="92"/>
      <c r="S76" s="53"/>
      <c r="T76" s="53"/>
      <c r="U76" s="57"/>
      <c r="V76" s="66">
        <v>1</v>
      </c>
      <c r="W76" s="66"/>
    </row>
    <row r="77" spans="1:23" s="108" customFormat="1" ht="26.25" customHeight="1">
      <c r="A77" s="46">
        <v>74</v>
      </c>
      <c r="B77" s="39" t="s">
        <v>187</v>
      </c>
      <c r="C77" s="60">
        <v>1</v>
      </c>
      <c r="D77" s="55"/>
      <c r="E77" s="55"/>
      <c r="F77" s="69" t="s">
        <v>12</v>
      </c>
      <c r="G77" s="23" t="s">
        <v>312</v>
      </c>
      <c r="H77" s="88">
        <v>1</v>
      </c>
      <c r="I77" s="86">
        <v>44498</v>
      </c>
      <c r="J77" s="61">
        <v>44509</v>
      </c>
      <c r="K77" s="56">
        <v>44509</v>
      </c>
      <c r="L77" s="61">
        <v>44510</v>
      </c>
      <c r="M77" s="57">
        <v>3070255</v>
      </c>
      <c r="N77" s="57">
        <v>2149178.2</v>
      </c>
      <c r="O77" s="58">
        <f t="shared" si="10"/>
        <v>921076.7999999998</v>
      </c>
      <c r="P77" s="58">
        <f t="shared" si="11"/>
        <v>30.000009771175343</v>
      </c>
      <c r="Q77" s="92"/>
      <c r="R77" s="92"/>
      <c r="S77" s="53"/>
      <c r="T77" s="53"/>
      <c r="U77" s="57"/>
      <c r="V77" s="66">
        <v>1</v>
      </c>
      <c r="W77" s="66"/>
    </row>
    <row r="78" spans="1:23" s="108" customFormat="1" ht="26.25" customHeight="1">
      <c r="A78" s="46">
        <v>75</v>
      </c>
      <c r="B78" s="39" t="s">
        <v>188</v>
      </c>
      <c r="C78" s="60">
        <v>1</v>
      </c>
      <c r="D78" s="55"/>
      <c r="E78" s="55"/>
      <c r="F78" s="69" t="s">
        <v>12</v>
      </c>
      <c r="G78" s="23" t="s">
        <v>313</v>
      </c>
      <c r="H78" s="88">
        <v>1</v>
      </c>
      <c r="I78" s="86">
        <v>44498</v>
      </c>
      <c r="J78" s="61">
        <v>44509</v>
      </c>
      <c r="K78" s="56">
        <v>44509</v>
      </c>
      <c r="L78" s="61">
        <v>44510</v>
      </c>
      <c r="M78" s="57">
        <v>4177407.6</v>
      </c>
      <c r="N78" s="57">
        <v>3655231.6</v>
      </c>
      <c r="O78" s="58">
        <f t="shared" si="10"/>
        <v>522176</v>
      </c>
      <c r="P78" s="58">
        <f t="shared" si="11"/>
        <v>12.500001196914567</v>
      </c>
      <c r="Q78" s="92"/>
      <c r="R78" s="92"/>
      <c r="S78" s="53"/>
      <c r="T78" s="53"/>
      <c r="U78" s="57"/>
      <c r="V78" s="66">
        <v>1</v>
      </c>
      <c r="W78" s="66"/>
    </row>
    <row r="79" spans="1:23" s="108" customFormat="1" ht="26.25" customHeight="1">
      <c r="A79" s="46">
        <v>76</v>
      </c>
      <c r="B79" s="39" t="s">
        <v>189</v>
      </c>
      <c r="C79" s="60">
        <v>1</v>
      </c>
      <c r="D79" s="96"/>
      <c r="E79" s="96"/>
      <c r="F79" s="69" t="s">
        <v>196</v>
      </c>
      <c r="G79" s="23" t="s">
        <v>310</v>
      </c>
      <c r="H79" s="68">
        <v>0</v>
      </c>
      <c r="I79" s="86">
        <v>44515</v>
      </c>
      <c r="J79" s="61"/>
      <c r="K79" s="56">
        <v>44522</v>
      </c>
      <c r="L79" s="61"/>
      <c r="M79" s="57">
        <v>1220307.05</v>
      </c>
      <c r="N79" s="57">
        <v>1197777</v>
      </c>
      <c r="O79" s="110">
        <f t="shared" si="10"/>
        <v>22530.050000000047</v>
      </c>
      <c r="P79" s="110">
        <f t="shared" si="11"/>
        <v>1.8462607423271038</v>
      </c>
      <c r="Q79" s="92"/>
      <c r="R79" s="92"/>
      <c r="S79" s="53"/>
      <c r="T79" s="53"/>
      <c r="U79" s="57"/>
      <c r="V79" s="66">
        <v>1</v>
      </c>
      <c r="W79" s="66"/>
    </row>
    <row r="80" spans="1:23" s="108" customFormat="1" ht="26.25" customHeight="1">
      <c r="A80" s="46">
        <v>77</v>
      </c>
      <c r="B80" s="39" t="s">
        <v>190</v>
      </c>
      <c r="C80" s="60">
        <v>1</v>
      </c>
      <c r="D80" s="55"/>
      <c r="E80" s="55"/>
      <c r="F80" s="69" t="s">
        <v>196</v>
      </c>
      <c r="G80" s="23" t="s">
        <v>291</v>
      </c>
      <c r="H80" s="88">
        <v>1</v>
      </c>
      <c r="I80" s="86">
        <v>44519</v>
      </c>
      <c r="J80" s="61"/>
      <c r="K80" s="56">
        <v>44526</v>
      </c>
      <c r="L80" s="61"/>
      <c r="M80" s="57">
        <v>785526.51</v>
      </c>
      <c r="N80" s="57">
        <v>757000</v>
      </c>
      <c r="O80" s="58">
        <f t="shared" si="10"/>
        <v>28526.51000000001</v>
      </c>
      <c r="P80" s="58">
        <f t="shared" si="11"/>
        <v>3.6315146130459652</v>
      </c>
      <c r="Q80" s="92"/>
      <c r="R80" s="92"/>
      <c r="S80" s="53"/>
      <c r="T80" s="53"/>
      <c r="U80" s="57"/>
      <c r="V80" s="66">
        <v>1</v>
      </c>
      <c r="W80" s="66"/>
    </row>
    <row r="81" spans="1:23" s="108" customFormat="1" ht="26.25" customHeight="1">
      <c r="A81" s="46">
        <v>78</v>
      </c>
      <c r="B81" s="39" t="s">
        <v>191</v>
      </c>
      <c r="C81" s="60">
        <v>1</v>
      </c>
      <c r="D81" s="55"/>
      <c r="E81" s="55"/>
      <c r="F81" s="153" t="s">
        <v>197</v>
      </c>
      <c r="G81" s="23" t="s">
        <v>199</v>
      </c>
      <c r="H81" s="88">
        <v>1</v>
      </c>
      <c r="I81" s="86">
        <v>44525</v>
      </c>
      <c r="J81" s="61">
        <v>44538</v>
      </c>
      <c r="K81" s="56">
        <v>44538</v>
      </c>
      <c r="L81" s="61">
        <v>44539</v>
      </c>
      <c r="M81" s="57">
        <v>4497900</v>
      </c>
      <c r="N81" s="57">
        <v>0</v>
      </c>
      <c r="O81" s="58">
        <v>0</v>
      </c>
      <c r="P81" s="58">
        <f t="shared" si="11"/>
        <v>100</v>
      </c>
      <c r="Q81" s="92"/>
      <c r="R81" s="92"/>
      <c r="S81" s="53"/>
      <c r="T81" s="53"/>
      <c r="U81" s="57"/>
      <c r="V81" s="66">
        <v>0</v>
      </c>
      <c r="W81" s="66"/>
    </row>
    <row r="82" spans="1:23" s="108" customFormat="1" ht="26.25" customHeight="1">
      <c r="A82" s="46">
        <v>79</v>
      </c>
      <c r="B82" s="39" t="s">
        <v>192</v>
      </c>
      <c r="C82" s="60">
        <v>1</v>
      </c>
      <c r="D82" s="55"/>
      <c r="E82" s="55"/>
      <c r="F82" s="69" t="s">
        <v>196</v>
      </c>
      <c r="G82" s="23" t="s">
        <v>314</v>
      </c>
      <c r="H82" s="88">
        <v>1</v>
      </c>
      <c r="I82" s="86">
        <v>44526</v>
      </c>
      <c r="J82" s="61"/>
      <c r="K82" s="56">
        <v>44533</v>
      </c>
      <c r="L82" s="61"/>
      <c r="M82" s="57">
        <v>2013980</v>
      </c>
      <c r="N82" s="57">
        <v>154500</v>
      </c>
      <c r="O82" s="58">
        <f t="shared" si="10"/>
        <v>1859480</v>
      </c>
      <c r="P82" s="58">
        <f t="shared" si="11"/>
        <v>92.32862292574902</v>
      </c>
      <c r="Q82" s="92"/>
      <c r="R82" s="92"/>
      <c r="S82" s="53"/>
      <c r="T82" s="53"/>
      <c r="U82" s="57"/>
      <c r="V82" s="66">
        <v>1</v>
      </c>
      <c r="W82" s="66"/>
    </row>
    <row r="83" spans="1:23" s="108" customFormat="1" ht="26.25" customHeight="1">
      <c r="A83" s="46">
        <v>80</v>
      </c>
      <c r="B83" s="39" t="s">
        <v>193</v>
      </c>
      <c r="C83" s="60">
        <v>1</v>
      </c>
      <c r="D83" s="55"/>
      <c r="E83" s="55"/>
      <c r="F83" s="69" t="s">
        <v>196</v>
      </c>
      <c r="G83" s="23" t="s">
        <v>315</v>
      </c>
      <c r="H83" s="88">
        <v>1</v>
      </c>
      <c r="I83" s="86">
        <v>44529</v>
      </c>
      <c r="J83" s="61"/>
      <c r="K83" s="56">
        <v>44536</v>
      </c>
      <c r="L83" s="61"/>
      <c r="M83" s="57">
        <v>697480</v>
      </c>
      <c r="N83" s="57">
        <v>616440</v>
      </c>
      <c r="O83" s="58">
        <f>+M83-N83</f>
        <v>81040</v>
      </c>
      <c r="P83" s="58">
        <f>100-N83*100/M83</f>
        <v>11.618971153294723</v>
      </c>
      <c r="Q83" s="92"/>
      <c r="R83" s="92"/>
      <c r="S83" s="53"/>
      <c r="T83" s="53"/>
      <c r="U83" s="57"/>
      <c r="V83" s="66">
        <v>1</v>
      </c>
      <c r="W83" s="66"/>
    </row>
    <row r="84" spans="1:23" s="108" customFormat="1" ht="26.25" customHeight="1">
      <c r="A84" s="46">
        <v>81</v>
      </c>
      <c r="B84" s="39" t="s">
        <v>194</v>
      </c>
      <c r="C84" s="60">
        <v>1</v>
      </c>
      <c r="D84" s="55"/>
      <c r="E84" s="55"/>
      <c r="F84" s="153" t="s">
        <v>198</v>
      </c>
      <c r="G84" s="23" t="s">
        <v>199</v>
      </c>
      <c r="H84" s="88">
        <v>1</v>
      </c>
      <c r="I84" s="86">
        <v>44531</v>
      </c>
      <c r="J84" s="61"/>
      <c r="K84" s="56">
        <v>44538</v>
      </c>
      <c r="L84" s="61"/>
      <c r="M84" s="57">
        <v>100500</v>
      </c>
      <c r="N84" s="57">
        <v>0</v>
      </c>
      <c r="O84" s="58">
        <v>0</v>
      </c>
      <c r="P84" s="58">
        <f>100-N84*100/M84</f>
        <v>100</v>
      </c>
      <c r="Q84" s="92"/>
      <c r="R84" s="92"/>
      <c r="S84" s="53"/>
      <c r="T84" s="53"/>
      <c r="U84" s="57"/>
      <c r="V84" s="66">
        <v>0</v>
      </c>
      <c r="W84" s="66"/>
    </row>
    <row r="85" spans="1:23" s="108" customFormat="1" ht="26.25" customHeight="1">
      <c r="A85" s="46">
        <v>82</v>
      </c>
      <c r="B85" s="39" t="s">
        <v>195</v>
      </c>
      <c r="C85" s="60">
        <v>1</v>
      </c>
      <c r="D85" s="55"/>
      <c r="E85" s="55"/>
      <c r="F85" s="69" t="s">
        <v>12</v>
      </c>
      <c r="G85" s="23" t="s">
        <v>199</v>
      </c>
      <c r="H85" s="88">
        <v>1</v>
      </c>
      <c r="I85" s="86">
        <v>44532</v>
      </c>
      <c r="J85" s="61">
        <v>44540</v>
      </c>
      <c r="K85" s="56">
        <v>44540</v>
      </c>
      <c r="L85" s="61">
        <v>44543</v>
      </c>
      <c r="M85" s="57">
        <v>3497400</v>
      </c>
      <c r="N85" s="57">
        <v>3497400</v>
      </c>
      <c r="O85" s="58">
        <f t="shared" si="10"/>
        <v>0</v>
      </c>
      <c r="P85" s="58">
        <f t="shared" si="11"/>
        <v>0</v>
      </c>
      <c r="Q85" s="92"/>
      <c r="R85" s="92"/>
      <c r="S85" s="53"/>
      <c r="T85" s="53"/>
      <c r="U85" s="57"/>
      <c r="V85" s="66">
        <v>1</v>
      </c>
      <c r="W85" s="66"/>
    </row>
    <row r="86" spans="1:23" s="108" customFormat="1" ht="26.25" customHeight="1">
      <c r="A86" s="46"/>
      <c r="B86" s="39"/>
      <c r="C86" s="60"/>
      <c r="D86" s="55"/>
      <c r="E86" s="55"/>
      <c r="F86" s="69" t="s">
        <v>208</v>
      </c>
      <c r="G86" s="23" t="s">
        <v>262</v>
      </c>
      <c r="H86" s="88"/>
      <c r="I86" s="86"/>
      <c r="J86" s="61"/>
      <c r="K86" s="56"/>
      <c r="L86" s="61"/>
      <c r="M86" s="57">
        <v>135531000</v>
      </c>
      <c r="N86" s="57">
        <v>135531000</v>
      </c>
      <c r="O86" s="58">
        <f t="shared" si="10"/>
        <v>0</v>
      </c>
      <c r="P86" s="58">
        <f t="shared" si="11"/>
        <v>0</v>
      </c>
      <c r="Q86" s="92"/>
      <c r="R86" s="92"/>
      <c r="S86" s="53"/>
      <c r="T86" s="53"/>
      <c r="U86" s="57"/>
      <c r="V86" s="66">
        <v>4006</v>
      </c>
      <c r="W86" s="66"/>
    </row>
    <row r="87" spans="1:23" ht="12.75">
      <c r="A87" s="157"/>
      <c r="B87" s="158"/>
      <c r="C87" s="21">
        <f>SUM(C4:C86)</f>
        <v>82</v>
      </c>
      <c r="D87" s="21">
        <f>SUM(D4:D86)</f>
        <v>0</v>
      </c>
      <c r="E87" s="21">
        <f>SUM(E4:E86)</f>
        <v>0</v>
      </c>
      <c r="F87" s="22"/>
      <c r="G87" s="22"/>
      <c r="H87" s="21">
        <f>SUM(H4:H86)</f>
        <v>67</v>
      </c>
      <c r="I87" s="22"/>
      <c r="J87" s="22"/>
      <c r="K87" s="22"/>
      <c r="L87" s="22"/>
      <c r="M87" s="21">
        <f>SUM(M4:M86)</f>
        <v>356421946.09000003</v>
      </c>
      <c r="N87" s="21">
        <f>SUM(N4:N86)</f>
        <v>262061707.40999997</v>
      </c>
      <c r="O87" s="155">
        <f>SUM(O4:O86)</f>
        <v>8479878.66999999</v>
      </c>
      <c r="P87" s="42">
        <f>100-N87*100/M87</f>
        <v>26.474306567018516</v>
      </c>
      <c r="Q87" s="21">
        <f>SUM(Q4:Q86)+'ЦГЗ и совместные'!R8+'ЦГЗ и совместные'!R27</f>
        <v>9</v>
      </c>
      <c r="R87" s="21">
        <f>SUM(R4:R86)+'ЦГЗ и совместные'!S8+'ЦГЗ и совместные'!S27</f>
        <v>7</v>
      </c>
      <c r="S87" s="22"/>
      <c r="T87" s="21">
        <f>SUM(T4:T86)</f>
        <v>13008701.83</v>
      </c>
      <c r="U87" s="21">
        <f>SUM(U4:U86)</f>
        <v>74785509.35</v>
      </c>
      <c r="V87" s="21">
        <f>SUM(V4:V86)</f>
        <v>4075</v>
      </c>
      <c r="W87" s="22"/>
    </row>
    <row r="88" spans="1:23" ht="15.75">
      <c r="A88" s="44"/>
      <c r="B88" s="79"/>
      <c r="G88" s="80"/>
      <c r="H88" s="81"/>
      <c r="I88" s="97"/>
      <c r="J88" s="97"/>
      <c r="K88" s="97"/>
      <c r="L88" s="98"/>
      <c r="M88" s="99"/>
      <c r="N88" s="100"/>
      <c r="T88" s="82">
        <f>T87+'ЦГЗ и совместные'!O2+'ЦГЗ и совместные'!O3</f>
        <v>51254410.53</v>
      </c>
      <c r="W88" t="s">
        <v>29</v>
      </c>
    </row>
    <row r="89" spans="7:14" ht="18.75" customHeight="1">
      <c r="G89" s="80"/>
      <c r="H89" s="81"/>
      <c r="I89" s="97"/>
      <c r="J89" s="97"/>
      <c r="K89" s="97"/>
      <c r="L89" s="101"/>
      <c r="M89" s="101"/>
      <c r="N89" s="99"/>
    </row>
    <row r="90" spans="8:14" ht="12.75">
      <c r="H90" s="81"/>
      <c r="I90" s="97"/>
      <c r="J90" s="97"/>
      <c r="K90" s="97"/>
      <c r="L90" s="161"/>
      <c r="M90" s="162"/>
      <c r="N90" s="151"/>
    </row>
    <row r="91" spans="8:21" ht="12.75">
      <c r="H91" s="102"/>
      <c r="I91" s="97"/>
      <c r="J91" s="97"/>
      <c r="K91" s="97"/>
      <c r="L91" s="103"/>
      <c r="M91" s="104"/>
      <c r="N91" s="97"/>
      <c r="T91" s="82">
        <f>T88-T64-T30-T20</f>
        <v>49987591.15</v>
      </c>
      <c r="U91" s="82">
        <f>U88-U65-U59-U45-U18-U10</f>
        <v>-86668.8</v>
      </c>
    </row>
    <row r="92" spans="8:14" ht="12.75">
      <c r="H92" s="83"/>
      <c r="I92" s="97"/>
      <c r="J92" s="97"/>
      <c r="K92" s="97"/>
      <c r="L92" s="97"/>
      <c r="M92" s="105"/>
      <c r="N92" s="99"/>
    </row>
    <row r="93" spans="12:14" ht="12.75">
      <c r="L93" s="163"/>
      <c r="M93" s="164"/>
      <c r="N93" s="82"/>
    </row>
    <row r="94" spans="13:14" ht="12.75">
      <c r="M94" s="106"/>
      <c r="N94" s="82"/>
    </row>
  </sheetData>
  <sheetProtection/>
  <mergeCells count="4">
    <mergeCell ref="A87:B87"/>
    <mergeCell ref="A2:W2"/>
    <mergeCell ref="L90:M90"/>
    <mergeCell ref="L93:M93"/>
  </mergeCells>
  <printOptions/>
  <pageMargins left="0.7" right="0.7" top="0.75" bottom="0.75" header="0.3" footer="0.3"/>
  <pageSetup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zoomScalePageLayoutView="0" workbookViewId="0" topLeftCell="B1">
      <pane xSplit="5" ySplit="1" topLeftCell="G2" activePane="bottomRight" state="frozen"/>
      <selection pane="topLeft" activeCell="B1" sqref="B1"/>
      <selection pane="topRight" activeCell="G1" sqref="G1"/>
      <selection pane="bottomLeft" activeCell="B2" sqref="B2"/>
      <selection pane="bottomRight" activeCell="O2" sqref="O2"/>
    </sheetView>
  </sheetViews>
  <sheetFormatPr defaultColWidth="9.00390625" defaultRowHeight="12.75"/>
  <cols>
    <col min="1" max="2" width="4.75390625" style="0" customWidth="1"/>
    <col min="3" max="3" width="7.75390625" style="0" customWidth="1"/>
    <col min="4" max="4" width="20.25390625" style="0" customWidth="1"/>
    <col min="5" max="5" width="6.125" style="0" customWidth="1"/>
    <col min="6" max="6" width="25.75390625" style="0" customWidth="1"/>
    <col min="7" max="7" width="5.75390625" style="0" customWidth="1"/>
    <col min="8" max="8" width="15.125" style="0" hidden="1" customWidth="1"/>
    <col min="9" max="9" width="16.75390625" style="0" hidden="1" customWidth="1"/>
    <col min="10" max="10" width="11.125" style="0" hidden="1" customWidth="1"/>
    <col min="11" max="11" width="16.00390625" style="0" customWidth="1"/>
    <col min="12" max="12" width="15.875" style="0" hidden="1" customWidth="1"/>
    <col min="13" max="13" width="14.625" style="0" hidden="1" customWidth="1"/>
    <col min="14" max="14" width="16.00390625" style="0" customWidth="1"/>
    <col min="15" max="17" width="14.75390625" style="0" customWidth="1"/>
    <col min="18" max="18" width="16.625" style="0" hidden="1" customWidth="1"/>
    <col min="19" max="19" width="14.375" style="0" hidden="1" customWidth="1"/>
    <col min="20" max="20" width="16.25390625" style="0" hidden="1" customWidth="1"/>
    <col min="21" max="21" width="13.375" style="0" hidden="1" customWidth="1"/>
    <col min="22" max="22" width="16.25390625" style="0" hidden="1" customWidth="1"/>
  </cols>
  <sheetData>
    <row r="1" spans="1:22" ht="103.5" customHeight="1">
      <c r="A1" s="2" t="s">
        <v>0</v>
      </c>
      <c r="B1" s="2" t="s">
        <v>0</v>
      </c>
      <c r="C1" s="2" t="s">
        <v>17</v>
      </c>
      <c r="D1" s="2" t="s">
        <v>11</v>
      </c>
      <c r="E1" s="2" t="s">
        <v>1</v>
      </c>
      <c r="F1" s="2" t="s">
        <v>5</v>
      </c>
      <c r="G1" s="2" t="s">
        <v>25</v>
      </c>
      <c r="H1" s="2" t="s">
        <v>2</v>
      </c>
      <c r="I1" s="2" t="s">
        <v>3</v>
      </c>
      <c r="J1" s="2" t="s">
        <v>8</v>
      </c>
      <c r="K1" s="2" t="s">
        <v>9</v>
      </c>
      <c r="L1" s="2" t="s">
        <v>4</v>
      </c>
      <c r="M1" s="2" t="s">
        <v>16</v>
      </c>
      <c r="N1" s="3" t="s">
        <v>6</v>
      </c>
      <c r="O1" s="3" t="s">
        <v>7</v>
      </c>
      <c r="P1" s="8"/>
      <c r="Q1" s="8"/>
      <c r="R1" s="8" t="s">
        <v>13</v>
      </c>
      <c r="S1" s="8" t="s">
        <v>14</v>
      </c>
      <c r="T1" s="4" t="s">
        <v>10</v>
      </c>
      <c r="U1" s="27" t="s">
        <v>22</v>
      </c>
      <c r="V1" s="16" t="s">
        <v>21</v>
      </c>
    </row>
    <row r="2" spans="1:26" ht="33.75" customHeight="1">
      <c r="A2" s="26">
        <v>2</v>
      </c>
      <c r="B2" s="6">
        <v>1</v>
      </c>
      <c r="C2" s="63"/>
      <c r="D2" s="1" t="s">
        <v>39</v>
      </c>
      <c r="E2" s="6" t="s">
        <v>12</v>
      </c>
      <c r="F2" s="10" t="s">
        <v>40</v>
      </c>
      <c r="G2" s="15">
        <v>0</v>
      </c>
      <c r="H2" s="47">
        <v>43875</v>
      </c>
      <c r="I2" s="14">
        <v>43887.458333333336</v>
      </c>
      <c r="J2" s="13"/>
      <c r="K2" s="14">
        <v>43887</v>
      </c>
      <c r="L2" s="6"/>
      <c r="M2" s="6"/>
      <c r="N2" s="36">
        <v>43073824.56</v>
      </c>
      <c r="O2" s="152">
        <v>29462495.9</v>
      </c>
      <c r="P2" s="9"/>
      <c r="Q2" s="9"/>
      <c r="R2" s="50">
        <v>8</v>
      </c>
      <c r="S2" s="50">
        <v>6</v>
      </c>
      <c r="T2" s="49" t="s">
        <v>27</v>
      </c>
      <c r="U2" s="50"/>
      <c r="V2" s="17"/>
      <c r="W2" s="11"/>
      <c r="X2" s="11"/>
      <c r="Y2" s="11"/>
      <c r="Z2" s="11"/>
    </row>
    <row r="3" spans="1:26" ht="15">
      <c r="A3" s="32">
        <v>3</v>
      </c>
      <c r="B3" s="6">
        <v>2</v>
      </c>
      <c r="C3" s="64"/>
      <c r="D3" s="1"/>
      <c r="E3" s="6"/>
      <c r="F3" s="10"/>
      <c r="G3" s="15"/>
      <c r="H3" s="47"/>
      <c r="I3" s="47"/>
      <c r="J3" s="13"/>
      <c r="K3" s="14" t="s">
        <v>41</v>
      </c>
      <c r="L3" s="6"/>
      <c r="M3" s="6"/>
      <c r="N3" s="36"/>
      <c r="O3" s="6">
        <v>8783212.8</v>
      </c>
      <c r="P3" s="9"/>
      <c r="Q3" s="9"/>
      <c r="R3" s="50"/>
      <c r="S3" s="50"/>
      <c r="T3" s="54" t="s">
        <v>27</v>
      </c>
      <c r="U3" s="51"/>
      <c r="V3" s="17"/>
      <c r="W3" s="11"/>
      <c r="X3" s="11"/>
      <c r="Y3" s="11"/>
      <c r="Z3" s="11"/>
    </row>
    <row r="4" spans="1:26" ht="12.75">
      <c r="A4" s="32">
        <v>4</v>
      </c>
      <c r="B4" s="6">
        <v>3</v>
      </c>
      <c r="C4" s="65"/>
      <c r="D4" s="1"/>
      <c r="E4" s="6"/>
      <c r="F4" s="10"/>
      <c r="G4" s="15"/>
      <c r="H4" s="47"/>
      <c r="I4" s="14"/>
      <c r="J4" s="13"/>
      <c r="K4" s="14" t="s">
        <v>200</v>
      </c>
      <c r="L4" s="6"/>
      <c r="M4" s="6"/>
      <c r="N4" s="31"/>
      <c r="O4" s="6">
        <v>11396824.14</v>
      </c>
      <c r="P4" s="9"/>
      <c r="Q4" s="9"/>
      <c r="R4" s="50"/>
      <c r="S4" s="50"/>
      <c r="T4" s="54"/>
      <c r="U4" s="50"/>
      <c r="V4" s="17"/>
      <c r="W4" s="11"/>
      <c r="X4" s="11"/>
      <c r="Y4" s="11"/>
      <c r="Z4" s="11"/>
    </row>
    <row r="5" spans="1:22" ht="12.75">
      <c r="A5" s="32">
        <v>5</v>
      </c>
      <c r="B5" s="6">
        <v>4</v>
      </c>
      <c r="C5" s="65"/>
      <c r="D5" s="1"/>
      <c r="E5" s="6"/>
      <c r="F5" s="10"/>
      <c r="G5" s="15"/>
      <c r="H5" s="47"/>
      <c r="I5" s="47"/>
      <c r="J5" s="13"/>
      <c r="K5" s="14"/>
      <c r="L5" s="6"/>
      <c r="M5" s="6"/>
      <c r="N5" s="6"/>
      <c r="O5" s="6"/>
      <c r="P5" s="9"/>
      <c r="Q5" s="9"/>
      <c r="R5" s="50"/>
      <c r="S5" s="50"/>
      <c r="T5" s="51"/>
      <c r="U5" s="50"/>
      <c r="V5" s="17"/>
    </row>
    <row r="6" spans="1:22" ht="12.75">
      <c r="A6" s="28">
        <v>6</v>
      </c>
      <c r="B6" s="6">
        <v>5</v>
      </c>
      <c r="C6" s="65"/>
      <c r="D6" s="30"/>
      <c r="E6" s="6"/>
      <c r="F6" s="10"/>
      <c r="G6" s="15"/>
      <c r="H6" s="24"/>
      <c r="I6" s="14"/>
      <c r="J6" s="13"/>
      <c r="K6" s="14"/>
      <c r="L6" s="6"/>
      <c r="M6" s="6"/>
      <c r="N6" s="6"/>
      <c r="O6" s="6"/>
      <c r="P6" s="9"/>
      <c r="Q6" s="9"/>
      <c r="R6" s="6"/>
      <c r="S6" s="6"/>
      <c r="T6" s="37"/>
      <c r="U6" s="6"/>
      <c r="V6" s="17"/>
    </row>
    <row r="7" spans="1:22" ht="12.75">
      <c r="A7" s="28">
        <v>7</v>
      </c>
      <c r="B7" s="6">
        <v>6</v>
      </c>
      <c r="C7" s="65"/>
      <c r="D7" s="5"/>
      <c r="E7" s="6"/>
      <c r="F7" s="10"/>
      <c r="G7" s="15"/>
      <c r="H7" s="24"/>
      <c r="I7" s="14"/>
      <c r="J7" s="13"/>
      <c r="K7" s="14"/>
      <c r="L7" s="6"/>
      <c r="M7" s="6"/>
      <c r="N7" s="6"/>
      <c r="O7" s="6"/>
      <c r="P7" s="9"/>
      <c r="Q7" s="9"/>
      <c r="R7" s="6"/>
      <c r="S7" s="6"/>
      <c r="T7" s="37"/>
      <c r="U7" s="6"/>
      <c r="V7" s="17"/>
    </row>
    <row r="8" spans="1:22" ht="12.75">
      <c r="A8" s="28">
        <v>8</v>
      </c>
      <c r="B8" s="6"/>
      <c r="C8" s="12" t="s">
        <v>33</v>
      </c>
      <c r="D8" s="5"/>
      <c r="E8" s="6"/>
      <c r="F8" s="10"/>
      <c r="G8" s="15"/>
      <c r="H8" s="24"/>
      <c r="I8" s="14"/>
      <c r="J8" s="13"/>
      <c r="K8" s="13"/>
      <c r="L8" s="6"/>
      <c r="M8" s="6"/>
      <c r="N8" s="9">
        <f>SUM(N2:N7)</f>
        <v>43073824.56</v>
      </c>
      <c r="O8" s="119">
        <f>O2-O3-O4</f>
        <v>9282458.959999997</v>
      </c>
      <c r="P8" s="9"/>
      <c r="Q8" s="9"/>
      <c r="R8" s="6">
        <f>SUM(R2:R7)</f>
        <v>8</v>
      </c>
      <c r="S8" s="6">
        <f>SUM(S2:S7)</f>
        <v>6</v>
      </c>
      <c r="T8" s="7"/>
      <c r="U8" s="6"/>
      <c r="V8" s="17"/>
    </row>
    <row r="10" spans="1:22" ht="103.5" customHeight="1">
      <c r="A10" s="2" t="s">
        <v>0</v>
      </c>
      <c r="B10" s="2" t="s">
        <v>0</v>
      </c>
      <c r="C10" s="2" t="s">
        <v>17</v>
      </c>
      <c r="D10" s="2" t="s">
        <v>11</v>
      </c>
      <c r="E10" s="2" t="s">
        <v>1</v>
      </c>
      <c r="F10" s="2" t="s">
        <v>5</v>
      </c>
      <c r="G10" s="2" t="s">
        <v>25</v>
      </c>
      <c r="H10" s="2" t="s">
        <v>2</v>
      </c>
      <c r="I10" s="2" t="s">
        <v>3</v>
      </c>
      <c r="J10" s="2" t="s">
        <v>8</v>
      </c>
      <c r="K10" s="2" t="s">
        <v>9</v>
      </c>
      <c r="L10" s="2" t="s">
        <v>4</v>
      </c>
      <c r="M10" s="2" t="s">
        <v>16</v>
      </c>
      <c r="N10" s="3" t="s">
        <v>6</v>
      </c>
      <c r="O10" s="3" t="s">
        <v>7</v>
      </c>
      <c r="P10" s="8" t="s">
        <v>15</v>
      </c>
      <c r="Q10" s="8" t="s">
        <v>19</v>
      </c>
      <c r="R10" s="8" t="s">
        <v>13</v>
      </c>
      <c r="S10" s="8" t="s">
        <v>14</v>
      </c>
      <c r="T10" s="4" t="s">
        <v>10</v>
      </c>
      <c r="U10" s="27" t="s">
        <v>22</v>
      </c>
      <c r="V10" s="16" t="s">
        <v>21</v>
      </c>
    </row>
    <row r="11" spans="1:26" ht="42.75" customHeight="1">
      <c r="A11" s="26">
        <v>2</v>
      </c>
      <c r="B11" s="6">
        <v>1</v>
      </c>
      <c r="C11" s="63"/>
      <c r="D11" s="1" t="s">
        <v>202</v>
      </c>
      <c r="E11" s="6" t="s">
        <v>12</v>
      </c>
      <c r="F11" s="10" t="s">
        <v>203</v>
      </c>
      <c r="G11" s="15">
        <v>0</v>
      </c>
      <c r="H11" s="47">
        <v>44295</v>
      </c>
      <c r="I11" s="14">
        <v>44306</v>
      </c>
      <c r="J11" s="13"/>
      <c r="K11" s="14">
        <v>44306.625</v>
      </c>
      <c r="L11" s="6"/>
      <c r="M11" s="6"/>
      <c r="N11" s="36">
        <v>6772908</v>
      </c>
      <c r="O11" s="20">
        <v>6386211</v>
      </c>
      <c r="P11" s="9">
        <f aca="true" t="shared" si="0" ref="P11:P16">+N11-O11</f>
        <v>386697</v>
      </c>
      <c r="Q11" s="9">
        <f aca="true" t="shared" si="1" ref="Q11:Q17">100-O11*100/N11</f>
        <v>5.709467779571199</v>
      </c>
      <c r="R11" s="50">
        <v>8</v>
      </c>
      <c r="S11" s="50">
        <v>6</v>
      </c>
      <c r="T11" s="49" t="s">
        <v>27</v>
      </c>
      <c r="U11" s="50"/>
      <c r="V11" s="17"/>
      <c r="W11" s="11"/>
      <c r="X11" s="11"/>
      <c r="Y11" s="11"/>
      <c r="Z11" s="11"/>
    </row>
    <row r="12" spans="1:26" ht="15">
      <c r="A12" s="32">
        <v>3</v>
      </c>
      <c r="B12" s="6">
        <v>2</v>
      </c>
      <c r="C12" s="64"/>
      <c r="D12" s="1" t="s">
        <v>204</v>
      </c>
      <c r="E12" s="6" t="s">
        <v>12</v>
      </c>
      <c r="F12" s="10" t="s">
        <v>205</v>
      </c>
      <c r="G12" s="15">
        <v>0</v>
      </c>
      <c r="H12" s="47">
        <v>44383</v>
      </c>
      <c r="I12" s="47">
        <v>44391</v>
      </c>
      <c r="J12" s="13"/>
      <c r="K12" s="14">
        <v>44391.625</v>
      </c>
      <c r="L12" s="6"/>
      <c r="M12" s="6"/>
      <c r="N12" s="36">
        <v>34619537.24</v>
      </c>
      <c r="O12" s="6">
        <v>31772195</v>
      </c>
      <c r="P12" s="9">
        <f t="shared" si="0"/>
        <v>2847342.240000002</v>
      </c>
      <c r="Q12" s="9">
        <f t="shared" si="1"/>
        <v>8.22466868999662</v>
      </c>
      <c r="R12" s="50"/>
      <c r="S12" s="50"/>
      <c r="T12" s="54" t="s">
        <v>27</v>
      </c>
      <c r="U12" s="51"/>
      <c r="V12" s="17"/>
      <c r="W12" s="11"/>
      <c r="X12" s="11"/>
      <c r="Y12" s="11"/>
      <c r="Z12" s="11"/>
    </row>
    <row r="13" spans="1:26" ht="12.75">
      <c r="A13" s="32">
        <v>4</v>
      </c>
      <c r="B13" s="6">
        <v>3</v>
      </c>
      <c r="C13" s="65"/>
      <c r="D13" s="1" t="s">
        <v>206</v>
      </c>
      <c r="E13" s="6" t="s">
        <v>12</v>
      </c>
      <c r="F13" s="10" t="s">
        <v>207</v>
      </c>
      <c r="G13" s="15">
        <v>0</v>
      </c>
      <c r="H13" s="47">
        <v>44490</v>
      </c>
      <c r="I13" s="14">
        <v>44508</v>
      </c>
      <c r="J13" s="13"/>
      <c r="K13" s="14">
        <v>44508</v>
      </c>
      <c r="L13" s="6"/>
      <c r="M13" s="6"/>
      <c r="N13" s="31">
        <v>1859570.87</v>
      </c>
      <c r="O13" s="120">
        <v>1859570.87</v>
      </c>
      <c r="P13" s="9">
        <f t="shared" si="0"/>
        <v>0</v>
      </c>
      <c r="Q13" s="9">
        <f t="shared" si="1"/>
        <v>0</v>
      </c>
      <c r="R13" s="50"/>
      <c r="S13" s="50"/>
      <c r="T13" s="54"/>
      <c r="U13" s="50"/>
      <c r="V13" s="17"/>
      <c r="W13" s="11"/>
      <c r="X13" s="11"/>
      <c r="Y13" s="11"/>
      <c r="Z13" s="11"/>
    </row>
    <row r="14" spans="1:22" ht="12.75">
      <c r="A14" s="32">
        <v>5</v>
      </c>
      <c r="B14" s="6">
        <v>4</v>
      </c>
      <c r="C14" s="65"/>
      <c r="D14" s="1"/>
      <c r="E14" s="6"/>
      <c r="F14" s="10"/>
      <c r="G14" s="15"/>
      <c r="H14" s="47"/>
      <c r="I14" s="47"/>
      <c r="J14" s="13"/>
      <c r="K14" s="14"/>
      <c r="L14" s="6"/>
      <c r="M14" s="6"/>
      <c r="N14" s="6"/>
      <c r="O14" s="6"/>
      <c r="P14" s="9">
        <f t="shared" si="0"/>
        <v>0</v>
      </c>
      <c r="Q14" s="9" t="e">
        <f t="shared" si="1"/>
        <v>#DIV/0!</v>
      </c>
      <c r="R14" s="50"/>
      <c r="S14" s="50"/>
      <c r="T14" s="51"/>
      <c r="U14" s="50"/>
      <c r="V14" s="17"/>
    </row>
    <row r="15" spans="1:22" ht="12.75">
      <c r="A15" s="28">
        <v>6</v>
      </c>
      <c r="B15" s="6">
        <v>5</v>
      </c>
      <c r="C15" s="65"/>
      <c r="D15" s="30"/>
      <c r="E15" s="6"/>
      <c r="F15" s="10"/>
      <c r="G15" s="15"/>
      <c r="H15" s="24"/>
      <c r="I15" s="14"/>
      <c r="J15" s="13"/>
      <c r="K15" s="14"/>
      <c r="L15" s="6"/>
      <c r="M15" s="6"/>
      <c r="N15" s="6"/>
      <c r="O15" s="6"/>
      <c r="P15" s="9">
        <f t="shared" si="0"/>
        <v>0</v>
      </c>
      <c r="Q15" s="9" t="e">
        <f t="shared" si="1"/>
        <v>#DIV/0!</v>
      </c>
      <c r="R15" s="6"/>
      <c r="S15" s="6"/>
      <c r="T15" s="37"/>
      <c r="U15" s="6"/>
      <c r="V15" s="17"/>
    </row>
    <row r="16" spans="1:22" ht="12.75">
      <c r="A16" s="28">
        <v>7</v>
      </c>
      <c r="B16" s="6">
        <v>6</v>
      </c>
      <c r="C16" s="65"/>
      <c r="D16" s="5"/>
      <c r="E16" s="6"/>
      <c r="F16" s="10"/>
      <c r="G16" s="15"/>
      <c r="H16" s="24"/>
      <c r="I16" s="14"/>
      <c r="J16" s="13"/>
      <c r="K16" s="14"/>
      <c r="L16" s="6"/>
      <c r="M16" s="6"/>
      <c r="N16" s="6"/>
      <c r="O16" s="6"/>
      <c r="P16" s="9">
        <f t="shared" si="0"/>
        <v>0</v>
      </c>
      <c r="Q16" s="9" t="e">
        <f t="shared" si="1"/>
        <v>#DIV/0!</v>
      </c>
      <c r="R16" s="6"/>
      <c r="S16" s="6"/>
      <c r="T16" s="37"/>
      <c r="U16" s="6"/>
      <c r="V16" s="17"/>
    </row>
    <row r="17" spans="1:22" ht="12.75">
      <c r="A17" s="28">
        <v>8</v>
      </c>
      <c r="B17" s="6"/>
      <c r="C17" s="12" t="s">
        <v>33</v>
      </c>
      <c r="D17" s="5"/>
      <c r="E17" s="6"/>
      <c r="F17" s="10"/>
      <c r="G17" s="15"/>
      <c r="H17" s="24"/>
      <c r="I17" s="14"/>
      <c r="J17" s="13"/>
      <c r="K17" s="13"/>
      <c r="L17" s="6"/>
      <c r="M17" s="6"/>
      <c r="N17" s="9">
        <f>SUM(N11:N16)</f>
        <v>43252016.11</v>
      </c>
      <c r="O17" s="119">
        <f>SUM(O11:O16)</f>
        <v>40017976.87</v>
      </c>
      <c r="P17" s="9">
        <f>SUM(P11:P16)</f>
        <v>3234039.240000002</v>
      </c>
      <c r="Q17" s="9">
        <f t="shared" si="1"/>
        <v>7.477198824154428</v>
      </c>
      <c r="R17" s="6">
        <f>SUM(R11:R16)</f>
        <v>8</v>
      </c>
      <c r="S17" s="6">
        <f>SUM(S11:S16)</f>
        <v>6</v>
      </c>
      <c r="T17" s="7"/>
      <c r="U17" s="6"/>
      <c r="V17" s="17"/>
    </row>
    <row r="19" spans="3:6" ht="23.25">
      <c r="C19" s="165" t="s">
        <v>34</v>
      </c>
      <c r="D19" s="165"/>
      <c r="E19" s="165"/>
      <c r="F19" s="165"/>
    </row>
    <row r="20" spans="2:22" ht="76.5">
      <c r="B20" s="2" t="s">
        <v>0</v>
      </c>
      <c r="C20" s="2" t="s">
        <v>17</v>
      </c>
      <c r="D20" s="2" t="s">
        <v>11</v>
      </c>
      <c r="E20" s="2" t="s">
        <v>1</v>
      </c>
      <c r="F20" s="2" t="s">
        <v>5</v>
      </c>
      <c r="G20" s="2" t="s">
        <v>25</v>
      </c>
      <c r="H20" s="2" t="s">
        <v>2</v>
      </c>
      <c r="I20" s="2" t="s">
        <v>3</v>
      </c>
      <c r="J20" s="2" t="s">
        <v>8</v>
      </c>
      <c r="K20" s="2" t="s">
        <v>9</v>
      </c>
      <c r="L20" s="2" t="s">
        <v>4</v>
      </c>
      <c r="M20" s="2" t="s">
        <v>16</v>
      </c>
      <c r="N20" s="3" t="s">
        <v>6</v>
      </c>
      <c r="O20" s="3" t="s">
        <v>7</v>
      </c>
      <c r="P20" s="8" t="s">
        <v>15</v>
      </c>
      <c r="Q20" s="8" t="s">
        <v>19</v>
      </c>
      <c r="R20" s="8" t="s">
        <v>13</v>
      </c>
      <c r="S20" s="8" t="s">
        <v>14</v>
      </c>
      <c r="T20" s="4" t="s">
        <v>10</v>
      </c>
      <c r="U20" s="27" t="s">
        <v>22</v>
      </c>
      <c r="V20" s="16" t="s">
        <v>21</v>
      </c>
    </row>
    <row r="21" spans="2:22" ht="24.75" customHeight="1">
      <c r="B21" s="6">
        <v>1</v>
      </c>
      <c r="C21" s="1"/>
      <c r="D21" s="77"/>
      <c r="E21" s="6" t="s">
        <v>12</v>
      </c>
      <c r="F21" s="33" t="s">
        <v>201</v>
      </c>
      <c r="G21" s="15">
        <v>0</v>
      </c>
      <c r="H21" s="47">
        <v>44286</v>
      </c>
      <c r="I21" s="47">
        <v>43931</v>
      </c>
      <c r="J21" s="13">
        <v>44299</v>
      </c>
      <c r="K21" s="14">
        <v>44300</v>
      </c>
      <c r="L21" s="47"/>
      <c r="M21" s="14"/>
      <c r="N21" s="20">
        <v>2041200</v>
      </c>
      <c r="O21" s="6">
        <v>2041200</v>
      </c>
      <c r="P21" s="9"/>
      <c r="Q21" s="9"/>
      <c r="R21" s="6">
        <v>1</v>
      </c>
      <c r="S21" s="6">
        <v>1</v>
      </c>
      <c r="T21" s="78" t="s">
        <v>32</v>
      </c>
      <c r="U21" s="6"/>
      <c r="V21" s="18"/>
    </row>
    <row r="22" spans="2:22" ht="15">
      <c r="B22" s="6">
        <v>2</v>
      </c>
      <c r="C22" s="48"/>
      <c r="D22" s="1"/>
      <c r="E22" s="6"/>
      <c r="F22" s="6"/>
      <c r="G22" s="15"/>
      <c r="H22" s="47"/>
      <c r="I22" s="14"/>
      <c r="J22" s="13"/>
      <c r="K22" s="14"/>
      <c r="L22" s="6"/>
      <c r="M22" s="6"/>
      <c r="N22" s="36"/>
      <c r="O22" s="6"/>
      <c r="P22" s="9"/>
      <c r="Q22" s="9"/>
      <c r="R22" s="6"/>
      <c r="S22" s="6"/>
      <c r="T22" s="49"/>
      <c r="U22" s="6"/>
      <c r="V22" s="17"/>
    </row>
    <row r="23" spans="2:22" ht="15.75">
      <c r="B23" s="6">
        <v>3</v>
      </c>
      <c r="C23" s="74"/>
      <c r="D23" s="1"/>
      <c r="E23" s="6"/>
      <c r="F23" s="6"/>
      <c r="G23" s="15"/>
      <c r="H23" s="47"/>
      <c r="I23" s="14"/>
      <c r="J23" s="13"/>
      <c r="K23" s="14"/>
      <c r="L23" s="6"/>
      <c r="M23" s="6"/>
      <c r="N23" s="36"/>
      <c r="O23" s="36"/>
      <c r="P23" s="9"/>
      <c r="Q23" s="9"/>
      <c r="R23" s="6"/>
      <c r="S23" s="6"/>
      <c r="T23" s="49"/>
      <c r="U23" s="6"/>
      <c r="V23" s="17"/>
    </row>
    <row r="24" spans="1:26" ht="15.75" customHeight="1">
      <c r="A24" s="25"/>
      <c r="B24" s="6">
        <v>4</v>
      </c>
      <c r="C24" s="75"/>
      <c r="D24" s="1"/>
      <c r="E24" s="6"/>
      <c r="F24" s="11"/>
      <c r="G24" s="15"/>
      <c r="H24" s="47"/>
      <c r="I24" s="47"/>
      <c r="J24" s="13"/>
      <c r="K24" s="14"/>
      <c r="L24" s="47"/>
      <c r="M24" s="14"/>
      <c r="N24" s="20"/>
      <c r="O24" s="6"/>
      <c r="P24" s="9"/>
      <c r="Q24" s="9"/>
      <c r="R24" s="6"/>
      <c r="S24" s="6"/>
      <c r="T24" s="51"/>
      <c r="U24" s="50"/>
      <c r="V24" s="18"/>
      <c r="W24" s="11"/>
      <c r="X24" s="11"/>
      <c r="Y24" s="11"/>
      <c r="Z24" s="11"/>
    </row>
    <row r="25" spans="2:22" ht="15">
      <c r="B25" s="6">
        <v>5</v>
      </c>
      <c r="C25" s="48"/>
      <c r="D25" s="1"/>
      <c r="E25" s="6"/>
      <c r="F25" s="6"/>
      <c r="G25" s="15"/>
      <c r="H25" s="47"/>
      <c r="I25" s="14"/>
      <c r="J25" s="13"/>
      <c r="K25" s="14"/>
      <c r="L25" s="6"/>
      <c r="M25" s="6"/>
      <c r="N25" s="36"/>
      <c r="O25" s="6"/>
      <c r="P25" s="9">
        <f>+N25-O25</f>
        <v>0</v>
      </c>
      <c r="Q25" s="9" t="e">
        <f>100-O25*100/N25</f>
        <v>#DIV/0!</v>
      </c>
      <c r="R25" s="6">
        <v>0</v>
      </c>
      <c r="S25" s="6">
        <v>0</v>
      </c>
      <c r="T25" s="49"/>
      <c r="U25" s="6"/>
      <c r="V25" s="17"/>
    </row>
    <row r="26" spans="2:22" ht="15">
      <c r="B26" s="6">
        <v>6</v>
      </c>
      <c r="C26" s="48"/>
      <c r="D26" s="1"/>
      <c r="E26" s="6"/>
      <c r="F26" s="6"/>
      <c r="G26" s="15"/>
      <c r="H26" s="47"/>
      <c r="I26" s="14"/>
      <c r="J26" s="13"/>
      <c r="K26" s="14"/>
      <c r="L26" s="6"/>
      <c r="M26" s="6"/>
      <c r="N26" s="36"/>
      <c r="O26" s="6"/>
      <c r="P26" s="9">
        <f>+N26-O26</f>
        <v>0</v>
      </c>
      <c r="Q26" s="9" t="e">
        <f>100-O26*100/N26</f>
        <v>#DIV/0!</v>
      </c>
      <c r="R26" s="6">
        <v>0</v>
      </c>
      <c r="S26" s="6">
        <v>0</v>
      </c>
      <c r="T26" s="49"/>
      <c r="U26" s="6"/>
      <c r="V26" s="17"/>
    </row>
    <row r="27" spans="1:22" ht="12.75">
      <c r="A27" s="28">
        <v>8</v>
      </c>
      <c r="B27" s="6"/>
      <c r="C27" s="12" t="s">
        <v>33</v>
      </c>
      <c r="D27" s="5"/>
      <c r="E27" s="6"/>
      <c r="F27" s="10"/>
      <c r="G27" s="15"/>
      <c r="H27" s="24"/>
      <c r="I27" s="14"/>
      <c r="J27" s="13"/>
      <c r="K27" s="13"/>
      <c r="L27" s="6"/>
      <c r="M27" s="6"/>
      <c r="N27" s="9">
        <f>SUM(N21:N26)</f>
        <v>2041200</v>
      </c>
      <c r="O27" s="9">
        <f>SUM(O21:O26)</f>
        <v>2041200</v>
      </c>
      <c r="P27" s="9">
        <f>SUM(P21:P26)</f>
        <v>0</v>
      </c>
      <c r="Q27" s="9">
        <f>100-O27*100/N27</f>
        <v>0</v>
      </c>
      <c r="R27" s="6">
        <f>SUM(R21:R26)</f>
        <v>1</v>
      </c>
      <c r="S27" s="6">
        <f>SUM(S21:S26)</f>
        <v>1</v>
      </c>
      <c r="T27" s="7"/>
      <c r="U27" s="6"/>
      <c r="V27" s="17"/>
    </row>
  </sheetData>
  <sheetProtection/>
  <mergeCells count="1">
    <mergeCell ref="C19:F19"/>
  </mergeCell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">
      <selection activeCell="I12" sqref="I12"/>
    </sheetView>
  </sheetViews>
  <sheetFormatPr defaultColWidth="9.00390625" defaultRowHeight="12.75"/>
  <cols>
    <col min="1" max="1" width="20.625" style="0" customWidth="1"/>
  </cols>
  <sheetData>
    <row r="1" spans="1:12" ht="24" customHeight="1" thickBot="1">
      <c r="A1" s="178" t="s">
        <v>209</v>
      </c>
      <c r="B1" s="179"/>
      <c r="C1" s="179"/>
      <c r="D1" s="179"/>
      <c r="E1" s="179"/>
      <c r="F1" s="179"/>
      <c r="G1" s="180">
        <v>2021</v>
      </c>
      <c r="H1" s="180"/>
      <c r="I1" s="180"/>
      <c r="J1" s="121" t="s">
        <v>210</v>
      </c>
      <c r="K1" s="121"/>
      <c r="L1" s="123"/>
    </row>
    <row r="2" spans="1:12" ht="48.75" thickBot="1">
      <c r="A2" s="124" t="s">
        <v>211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2"/>
    </row>
    <row r="3" spans="1:12" ht="15.75" thickBot="1">
      <c r="A3" s="125"/>
      <c r="B3" s="122"/>
      <c r="C3" s="126"/>
      <c r="D3" s="126"/>
      <c r="E3" s="126"/>
      <c r="F3" s="126"/>
      <c r="G3" s="126"/>
      <c r="H3" s="126"/>
      <c r="I3" s="122"/>
      <c r="J3" s="122"/>
      <c r="K3" s="122"/>
      <c r="L3" s="127"/>
    </row>
    <row r="4" spans="1:12" ht="13.5" thickBot="1">
      <c r="A4" s="176" t="s">
        <v>212</v>
      </c>
      <c r="B4" s="176" t="s">
        <v>213</v>
      </c>
      <c r="C4" s="184" t="s">
        <v>214</v>
      </c>
      <c r="D4" s="185"/>
      <c r="E4" s="185"/>
      <c r="F4" s="185"/>
      <c r="G4" s="185"/>
      <c r="H4" s="185"/>
      <c r="I4" s="185"/>
      <c r="J4" s="185"/>
      <c r="K4" s="185"/>
      <c r="L4" s="186"/>
    </row>
    <row r="5" spans="1:12" ht="24" customHeight="1" thickBot="1">
      <c r="A5" s="183"/>
      <c r="B5" s="183"/>
      <c r="C5" s="184" t="s">
        <v>215</v>
      </c>
      <c r="D5" s="185"/>
      <c r="E5" s="185"/>
      <c r="F5" s="185"/>
      <c r="G5" s="185"/>
      <c r="H5" s="187"/>
      <c r="I5" s="184" t="s">
        <v>216</v>
      </c>
      <c r="J5" s="185"/>
      <c r="K5" s="185"/>
      <c r="L5" s="186"/>
    </row>
    <row r="6" spans="1:12" ht="59.25" customHeight="1" thickBot="1">
      <c r="A6" s="183"/>
      <c r="B6" s="183"/>
      <c r="C6" s="188" t="s">
        <v>217</v>
      </c>
      <c r="D6" s="189"/>
      <c r="E6" s="190"/>
      <c r="F6" s="191" t="s">
        <v>218</v>
      </c>
      <c r="G6" s="172" t="s">
        <v>219</v>
      </c>
      <c r="H6" s="174" t="s">
        <v>220</v>
      </c>
      <c r="I6" s="176" t="s">
        <v>221</v>
      </c>
      <c r="J6" s="176" t="s">
        <v>222</v>
      </c>
      <c r="K6" s="176" t="s">
        <v>223</v>
      </c>
      <c r="L6" s="176" t="s">
        <v>224</v>
      </c>
    </row>
    <row r="7" spans="1:12" ht="108.75" thickBot="1">
      <c r="A7" s="177"/>
      <c r="B7" s="177"/>
      <c r="C7" s="131" t="s">
        <v>225</v>
      </c>
      <c r="D7" s="131" t="s">
        <v>226</v>
      </c>
      <c r="E7" s="131" t="s">
        <v>227</v>
      </c>
      <c r="F7" s="192"/>
      <c r="G7" s="173"/>
      <c r="H7" s="175"/>
      <c r="I7" s="177"/>
      <c r="J7" s="177"/>
      <c r="K7" s="177"/>
      <c r="L7" s="177"/>
    </row>
    <row r="8" spans="1:12" ht="13.5" thickBot="1">
      <c r="A8" s="132">
        <v>1</v>
      </c>
      <c r="B8" s="133">
        <v>2</v>
      </c>
      <c r="C8" s="134">
        <v>3</v>
      </c>
      <c r="D8" s="134">
        <v>4</v>
      </c>
      <c r="E8" s="134">
        <v>5</v>
      </c>
      <c r="F8" s="135">
        <v>6</v>
      </c>
      <c r="G8" s="136">
        <v>7</v>
      </c>
      <c r="H8" s="137">
        <v>8</v>
      </c>
      <c r="I8" s="133">
        <v>9</v>
      </c>
      <c r="J8" s="133">
        <v>10</v>
      </c>
      <c r="K8" s="133">
        <v>11</v>
      </c>
      <c r="L8" s="133">
        <v>12</v>
      </c>
    </row>
    <row r="9" spans="1:12" ht="13.5" thickBot="1">
      <c r="A9" s="166" t="s">
        <v>228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8"/>
    </row>
    <row r="10" spans="1:12" ht="49.5" customHeight="1" thickBot="1">
      <c r="A10" s="138" t="s">
        <v>229</v>
      </c>
      <c r="B10" s="150">
        <f aca="true" t="shared" si="0" ref="B10:B15">I10+J10+K10+L10</f>
        <v>4006</v>
      </c>
      <c r="C10" s="131" t="s">
        <v>230</v>
      </c>
      <c r="D10" s="131" t="s">
        <v>230</v>
      </c>
      <c r="E10" s="131" t="s">
        <v>230</v>
      </c>
      <c r="F10" s="139" t="s">
        <v>230</v>
      </c>
      <c r="G10" s="140" t="s">
        <v>230</v>
      </c>
      <c r="H10" s="141" t="s">
        <v>230</v>
      </c>
      <c r="I10" s="130">
        <v>53</v>
      </c>
      <c r="J10" s="130">
        <v>3075</v>
      </c>
      <c r="K10" s="130">
        <v>877</v>
      </c>
      <c r="L10" s="130">
        <v>1</v>
      </c>
    </row>
    <row r="11" spans="1:12" ht="64.5" customHeight="1" thickBot="1">
      <c r="A11" s="138" t="s">
        <v>231</v>
      </c>
      <c r="B11" s="150">
        <f t="shared" si="0"/>
        <v>3999</v>
      </c>
      <c r="C11" s="131" t="s">
        <v>230</v>
      </c>
      <c r="D11" s="131" t="s">
        <v>230</v>
      </c>
      <c r="E11" s="131" t="s">
        <v>230</v>
      </c>
      <c r="F11" s="139" t="s">
        <v>230</v>
      </c>
      <c r="G11" s="140" t="s">
        <v>230</v>
      </c>
      <c r="H11" s="142" t="s">
        <v>230</v>
      </c>
      <c r="I11" s="128">
        <v>53</v>
      </c>
      <c r="J11" s="129">
        <v>3068</v>
      </c>
      <c r="K11" s="129">
        <v>877</v>
      </c>
      <c r="L11" s="129">
        <v>1</v>
      </c>
    </row>
    <row r="12" spans="1:12" ht="45.75" customHeight="1" thickBot="1">
      <c r="A12" s="138" t="s">
        <v>232</v>
      </c>
      <c r="B12" s="150">
        <f t="shared" si="0"/>
        <v>137846</v>
      </c>
      <c r="C12" s="131" t="s">
        <v>230</v>
      </c>
      <c r="D12" s="131" t="s">
        <v>230</v>
      </c>
      <c r="E12" s="131" t="s">
        <v>230</v>
      </c>
      <c r="F12" s="139" t="s">
        <v>230</v>
      </c>
      <c r="G12" s="140" t="s">
        <v>230</v>
      </c>
      <c r="H12" s="141" t="s">
        <v>230</v>
      </c>
      <c r="I12" s="129">
        <v>33117</v>
      </c>
      <c r="J12" s="129">
        <v>56767</v>
      </c>
      <c r="K12" s="129">
        <v>46688</v>
      </c>
      <c r="L12" s="129">
        <v>1274</v>
      </c>
    </row>
    <row r="13" spans="1:12" ht="63" customHeight="1" thickBot="1">
      <c r="A13" s="138" t="s">
        <v>231</v>
      </c>
      <c r="B13" s="150">
        <f t="shared" si="0"/>
        <v>137742</v>
      </c>
      <c r="C13" s="131" t="s">
        <v>230</v>
      </c>
      <c r="D13" s="131" t="s">
        <v>230</v>
      </c>
      <c r="E13" s="131" t="s">
        <v>230</v>
      </c>
      <c r="F13" s="139" t="s">
        <v>230</v>
      </c>
      <c r="G13" s="140" t="s">
        <v>230</v>
      </c>
      <c r="H13" s="142" t="s">
        <v>230</v>
      </c>
      <c r="I13" s="128">
        <v>33117</v>
      </c>
      <c r="J13" s="129">
        <v>56663</v>
      </c>
      <c r="K13" s="129">
        <v>46688</v>
      </c>
      <c r="L13" s="129">
        <v>1274</v>
      </c>
    </row>
    <row r="14" spans="1:12" ht="56.25" customHeight="1" thickBot="1">
      <c r="A14" s="138" t="s">
        <v>233</v>
      </c>
      <c r="B14" s="150">
        <f t="shared" si="0"/>
        <v>1889</v>
      </c>
      <c r="C14" s="131" t="s">
        <v>230</v>
      </c>
      <c r="D14" s="131" t="s">
        <v>230</v>
      </c>
      <c r="E14" s="131" t="s">
        <v>230</v>
      </c>
      <c r="F14" s="139" t="s">
        <v>230</v>
      </c>
      <c r="G14" s="140" t="s">
        <v>230</v>
      </c>
      <c r="H14" s="141" t="s">
        <v>230</v>
      </c>
      <c r="I14" s="129">
        <v>1889</v>
      </c>
      <c r="J14" s="129">
        <v>0</v>
      </c>
      <c r="K14" s="129">
        <v>0</v>
      </c>
      <c r="L14" s="129">
        <v>0</v>
      </c>
    </row>
    <row r="15" spans="1:12" ht="52.5" customHeight="1" thickBot="1">
      <c r="A15" s="138" t="s">
        <v>234</v>
      </c>
      <c r="B15" s="150">
        <f t="shared" si="0"/>
        <v>-406</v>
      </c>
      <c r="C15" s="131" t="s">
        <v>230</v>
      </c>
      <c r="D15" s="131" t="s">
        <v>230</v>
      </c>
      <c r="E15" s="131" t="s">
        <v>230</v>
      </c>
      <c r="F15" s="139" t="s">
        <v>230</v>
      </c>
      <c r="G15" s="140" t="s">
        <v>230</v>
      </c>
      <c r="H15" s="141" t="s">
        <v>230</v>
      </c>
      <c r="I15" s="129">
        <v>-406</v>
      </c>
      <c r="J15" s="129">
        <v>0</v>
      </c>
      <c r="K15" s="129">
        <v>0</v>
      </c>
      <c r="L15" s="129">
        <v>0</v>
      </c>
    </row>
    <row r="16" spans="1:12" ht="13.5" thickBot="1">
      <c r="A16" s="169" t="s">
        <v>235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1"/>
    </row>
    <row r="17" spans="1:12" ht="105.75" customHeight="1" thickBot="1">
      <c r="A17" s="143" t="s">
        <v>236</v>
      </c>
      <c r="B17" s="144">
        <v>3</v>
      </c>
      <c r="C17" s="145"/>
      <c r="D17" s="145"/>
      <c r="E17" s="145"/>
      <c r="F17" s="146">
        <v>3</v>
      </c>
      <c r="G17" s="147"/>
      <c r="H17" s="148"/>
      <c r="I17" s="130">
        <v>0</v>
      </c>
      <c r="J17" s="130">
        <v>0</v>
      </c>
      <c r="K17" s="130">
        <v>0</v>
      </c>
      <c r="L17" s="130">
        <v>0</v>
      </c>
    </row>
    <row r="18" spans="1:12" ht="114" customHeight="1" thickBot="1">
      <c r="A18" s="143" t="s">
        <v>237</v>
      </c>
      <c r="B18" s="144">
        <v>0</v>
      </c>
      <c r="C18" s="145"/>
      <c r="D18" s="145"/>
      <c r="E18" s="145"/>
      <c r="F18" s="146"/>
      <c r="G18" s="147"/>
      <c r="H18" s="148"/>
      <c r="I18" s="129">
        <v>0</v>
      </c>
      <c r="J18" s="129">
        <v>0</v>
      </c>
      <c r="K18" s="129">
        <v>0</v>
      </c>
      <c r="L18" s="129">
        <v>0</v>
      </c>
    </row>
    <row r="19" spans="1:12" ht="57" customHeight="1" thickBot="1">
      <c r="A19" s="143" t="s">
        <v>238</v>
      </c>
      <c r="B19" s="144">
        <v>0</v>
      </c>
      <c r="C19" s="145"/>
      <c r="D19" s="145"/>
      <c r="E19" s="145"/>
      <c r="F19" s="146"/>
      <c r="G19" s="147"/>
      <c r="H19" s="148"/>
      <c r="I19" s="129">
        <v>0</v>
      </c>
      <c r="J19" s="129">
        <v>0</v>
      </c>
      <c r="K19" s="129">
        <v>0</v>
      </c>
      <c r="L19" s="129">
        <v>0</v>
      </c>
    </row>
    <row r="20" spans="1:12" ht="62.25" customHeight="1" thickBot="1">
      <c r="A20" s="143" t="s">
        <v>239</v>
      </c>
      <c r="B20" s="144">
        <v>0</v>
      </c>
      <c r="C20" s="145"/>
      <c r="D20" s="145"/>
      <c r="E20" s="145"/>
      <c r="F20" s="146"/>
      <c r="G20" s="147"/>
      <c r="H20" s="148"/>
      <c r="I20" s="129">
        <v>0</v>
      </c>
      <c r="J20" s="129">
        <v>0</v>
      </c>
      <c r="K20" s="129">
        <v>0</v>
      </c>
      <c r="L20" s="129">
        <v>0</v>
      </c>
    </row>
    <row r="21" spans="1:12" ht="69.75" customHeight="1" thickBot="1">
      <c r="A21" s="143" t="s">
        <v>240</v>
      </c>
      <c r="B21" s="144">
        <v>0</v>
      </c>
      <c r="C21" s="145"/>
      <c r="D21" s="145"/>
      <c r="E21" s="145"/>
      <c r="F21" s="146"/>
      <c r="G21" s="147"/>
      <c r="H21" s="148"/>
      <c r="I21" s="129">
        <v>0</v>
      </c>
      <c r="J21" s="129">
        <v>0</v>
      </c>
      <c r="K21" s="129">
        <v>0</v>
      </c>
      <c r="L21" s="129">
        <v>0</v>
      </c>
    </row>
    <row r="22" spans="1:12" ht="24" customHeight="1" thickBot="1">
      <c r="A22" s="169" t="s">
        <v>241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1"/>
    </row>
    <row r="23" spans="1:12" ht="102" customHeight="1" thickBot="1">
      <c r="A23" s="143" t="s">
        <v>242</v>
      </c>
      <c r="B23" s="144">
        <v>0</v>
      </c>
      <c r="C23" s="145"/>
      <c r="D23" s="145"/>
      <c r="E23" s="145"/>
      <c r="F23" s="146"/>
      <c r="G23" s="147"/>
      <c r="H23" s="148"/>
      <c r="I23" s="149" t="s">
        <v>230</v>
      </c>
      <c r="J23" s="149" t="s">
        <v>230</v>
      </c>
      <c r="K23" s="149" t="s">
        <v>230</v>
      </c>
      <c r="L23" s="149" t="s">
        <v>230</v>
      </c>
    </row>
    <row r="24" spans="1:12" ht="192" customHeight="1" thickBot="1">
      <c r="A24" s="143" t="s">
        <v>243</v>
      </c>
      <c r="B24" s="144">
        <v>1</v>
      </c>
      <c r="C24" s="145"/>
      <c r="D24" s="145"/>
      <c r="E24" s="145"/>
      <c r="F24" s="146">
        <v>1</v>
      </c>
      <c r="G24" s="147"/>
      <c r="H24" s="148"/>
      <c r="I24" s="149" t="s">
        <v>230</v>
      </c>
      <c r="J24" s="149" t="s">
        <v>230</v>
      </c>
      <c r="K24" s="149" t="s">
        <v>230</v>
      </c>
      <c r="L24" s="149" t="s">
        <v>230</v>
      </c>
    </row>
    <row r="25" spans="1:12" ht="112.5" customHeight="1" thickBot="1">
      <c r="A25" s="143" t="s">
        <v>244</v>
      </c>
      <c r="B25" s="144">
        <v>2</v>
      </c>
      <c r="C25" s="145"/>
      <c r="D25" s="145"/>
      <c r="E25" s="145"/>
      <c r="F25" s="146">
        <v>2</v>
      </c>
      <c r="G25" s="147"/>
      <c r="H25" s="148"/>
      <c r="I25" s="149" t="s">
        <v>230</v>
      </c>
      <c r="J25" s="149" t="s">
        <v>230</v>
      </c>
      <c r="K25" s="149" t="s">
        <v>230</v>
      </c>
      <c r="L25" s="149" t="s">
        <v>230</v>
      </c>
    </row>
    <row r="26" spans="1:12" ht="138.75" customHeight="1" thickBot="1">
      <c r="A26" s="143" t="s">
        <v>245</v>
      </c>
      <c r="B26" s="144">
        <v>0</v>
      </c>
      <c r="C26" s="145" t="s">
        <v>230</v>
      </c>
      <c r="D26" s="145" t="s">
        <v>230</v>
      </c>
      <c r="E26" s="145" t="s">
        <v>230</v>
      </c>
      <c r="F26" s="146" t="s">
        <v>230</v>
      </c>
      <c r="G26" s="147" t="s">
        <v>230</v>
      </c>
      <c r="H26" s="148"/>
      <c r="I26" s="149" t="s">
        <v>230</v>
      </c>
      <c r="J26" s="149" t="s">
        <v>230</v>
      </c>
      <c r="K26" s="149" t="s">
        <v>230</v>
      </c>
      <c r="L26" s="149" t="s">
        <v>230</v>
      </c>
    </row>
    <row r="27" spans="1:12" ht="165" customHeight="1" thickBot="1">
      <c r="A27" s="143" t="s">
        <v>246</v>
      </c>
      <c r="B27" s="144">
        <v>0</v>
      </c>
      <c r="C27" s="145" t="s">
        <v>230</v>
      </c>
      <c r="D27" s="145" t="s">
        <v>230</v>
      </c>
      <c r="E27" s="145" t="s">
        <v>230</v>
      </c>
      <c r="F27" s="146" t="s">
        <v>230</v>
      </c>
      <c r="G27" s="147" t="s">
        <v>230</v>
      </c>
      <c r="H27" s="148"/>
      <c r="I27" s="149" t="s">
        <v>230</v>
      </c>
      <c r="J27" s="149" t="s">
        <v>230</v>
      </c>
      <c r="K27" s="149" t="s">
        <v>230</v>
      </c>
      <c r="L27" s="149" t="s">
        <v>230</v>
      </c>
    </row>
    <row r="28" spans="1:12" ht="13.5" thickBot="1">
      <c r="A28" s="166" t="s">
        <v>247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8"/>
    </row>
    <row r="29" spans="1:12" ht="48.75" thickBot="1">
      <c r="A29" s="143" t="s">
        <v>248</v>
      </c>
      <c r="B29" s="130">
        <v>27</v>
      </c>
      <c r="C29" s="131" t="s">
        <v>230</v>
      </c>
      <c r="D29" s="131" t="s">
        <v>230</v>
      </c>
      <c r="E29" s="131" t="s">
        <v>230</v>
      </c>
      <c r="F29" s="139" t="s">
        <v>230</v>
      </c>
      <c r="G29" s="140" t="s">
        <v>230</v>
      </c>
      <c r="H29" s="141" t="s">
        <v>230</v>
      </c>
      <c r="I29" s="149" t="s">
        <v>230</v>
      </c>
      <c r="J29" s="149" t="s">
        <v>230</v>
      </c>
      <c r="K29" s="149" t="s">
        <v>230</v>
      </c>
      <c r="L29" s="149" t="s">
        <v>230</v>
      </c>
    </row>
    <row r="30" spans="1:12" ht="134.25" customHeight="1" thickBot="1">
      <c r="A30" s="143" t="s">
        <v>249</v>
      </c>
      <c r="B30" s="129">
        <v>27</v>
      </c>
      <c r="C30" s="131" t="s">
        <v>230</v>
      </c>
      <c r="D30" s="131" t="s">
        <v>230</v>
      </c>
      <c r="E30" s="131" t="s">
        <v>230</v>
      </c>
      <c r="F30" s="139" t="s">
        <v>230</v>
      </c>
      <c r="G30" s="140" t="s">
        <v>230</v>
      </c>
      <c r="H30" s="141" t="s">
        <v>230</v>
      </c>
      <c r="I30" s="149" t="s">
        <v>230</v>
      </c>
      <c r="J30" s="149" t="s">
        <v>230</v>
      </c>
      <c r="K30" s="149" t="s">
        <v>230</v>
      </c>
      <c r="L30" s="149" t="s">
        <v>230</v>
      </c>
    </row>
    <row r="31" spans="1:12" ht="65.25" customHeight="1" thickBot="1">
      <c r="A31" s="143" t="s">
        <v>250</v>
      </c>
      <c r="B31" s="129">
        <v>9</v>
      </c>
      <c r="C31" s="131" t="s">
        <v>230</v>
      </c>
      <c r="D31" s="131" t="s">
        <v>230</v>
      </c>
      <c r="E31" s="131" t="s">
        <v>230</v>
      </c>
      <c r="F31" s="139" t="s">
        <v>230</v>
      </c>
      <c r="G31" s="140" t="s">
        <v>230</v>
      </c>
      <c r="H31" s="141" t="s">
        <v>230</v>
      </c>
      <c r="I31" s="149" t="s">
        <v>230</v>
      </c>
      <c r="J31" s="149" t="s">
        <v>230</v>
      </c>
      <c r="K31" s="149" t="s">
        <v>230</v>
      </c>
      <c r="L31" s="149" t="s">
        <v>230</v>
      </c>
    </row>
    <row r="32" spans="1:12" ht="132.75" customHeight="1" thickBot="1">
      <c r="A32" s="143" t="s">
        <v>251</v>
      </c>
      <c r="B32" s="129">
        <v>9</v>
      </c>
      <c r="C32" s="131" t="s">
        <v>230</v>
      </c>
      <c r="D32" s="131" t="s">
        <v>230</v>
      </c>
      <c r="E32" s="131" t="s">
        <v>230</v>
      </c>
      <c r="F32" s="139" t="s">
        <v>230</v>
      </c>
      <c r="G32" s="140" t="s">
        <v>230</v>
      </c>
      <c r="H32" s="141" t="s">
        <v>230</v>
      </c>
      <c r="I32" s="149" t="s">
        <v>230</v>
      </c>
      <c r="J32" s="149" t="s">
        <v>230</v>
      </c>
      <c r="K32" s="149" t="s">
        <v>230</v>
      </c>
      <c r="L32" s="149" t="s">
        <v>230</v>
      </c>
    </row>
    <row r="33" spans="1:12" ht="50.25" customHeight="1" thickBot="1">
      <c r="A33" s="143" t="s">
        <v>252</v>
      </c>
      <c r="B33" s="129">
        <v>6</v>
      </c>
      <c r="C33" s="131" t="s">
        <v>230</v>
      </c>
      <c r="D33" s="131" t="s">
        <v>230</v>
      </c>
      <c r="E33" s="131" t="s">
        <v>230</v>
      </c>
      <c r="F33" s="139" t="s">
        <v>230</v>
      </c>
      <c r="G33" s="140" t="s">
        <v>230</v>
      </c>
      <c r="H33" s="141" t="s">
        <v>230</v>
      </c>
      <c r="I33" s="149" t="s">
        <v>230</v>
      </c>
      <c r="J33" s="149" t="s">
        <v>230</v>
      </c>
      <c r="K33" s="149" t="s">
        <v>230</v>
      </c>
      <c r="L33" s="149" t="s">
        <v>230</v>
      </c>
    </row>
    <row r="34" spans="1:12" ht="120" customHeight="1" thickBot="1">
      <c r="A34" s="143" t="s">
        <v>253</v>
      </c>
      <c r="B34" s="129">
        <v>6</v>
      </c>
      <c r="C34" s="131" t="s">
        <v>230</v>
      </c>
      <c r="D34" s="131" t="s">
        <v>230</v>
      </c>
      <c r="E34" s="131" t="s">
        <v>230</v>
      </c>
      <c r="F34" s="139" t="s">
        <v>230</v>
      </c>
      <c r="G34" s="140" t="s">
        <v>230</v>
      </c>
      <c r="H34" s="141" t="s">
        <v>230</v>
      </c>
      <c r="I34" s="149" t="s">
        <v>230</v>
      </c>
      <c r="J34" s="149" t="s">
        <v>230</v>
      </c>
      <c r="K34" s="149" t="s">
        <v>230</v>
      </c>
      <c r="L34" s="149" t="s">
        <v>230</v>
      </c>
    </row>
    <row r="35" spans="1:12" ht="58.5" customHeight="1" thickBot="1">
      <c r="A35" s="143" t="s">
        <v>254</v>
      </c>
      <c r="B35" s="129">
        <v>27</v>
      </c>
      <c r="C35" s="131" t="s">
        <v>230</v>
      </c>
      <c r="D35" s="131" t="s">
        <v>230</v>
      </c>
      <c r="E35" s="131" t="s">
        <v>230</v>
      </c>
      <c r="F35" s="139" t="s">
        <v>230</v>
      </c>
      <c r="G35" s="140" t="s">
        <v>230</v>
      </c>
      <c r="H35" s="141" t="s">
        <v>230</v>
      </c>
      <c r="I35" s="149" t="s">
        <v>230</v>
      </c>
      <c r="J35" s="149" t="s">
        <v>230</v>
      </c>
      <c r="K35" s="149" t="s">
        <v>230</v>
      </c>
      <c r="L35" s="149" t="s">
        <v>230</v>
      </c>
    </row>
    <row r="36" spans="1:12" ht="111" customHeight="1" thickBot="1">
      <c r="A36" s="143" t="s">
        <v>255</v>
      </c>
      <c r="B36" s="129">
        <v>27</v>
      </c>
      <c r="C36" s="131" t="s">
        <v>230</v>
      </c>
      <c r="D36" s="131" t="s">
        <v>230</v>
      </c>
      <c r="E36" s="131" t="s">
        <v>230</v>
      </c>
      <c r="F36" s="139" t="s">
        <v>230</v>
      </c>
      <c r="G36" s="140" t="s">
        <v>230</v>
      </c>
      <c r="H36" s="141" t="s">
        <v>230</v>
      </c>
      <c r="I36" s="149" t="s">
        <v>230</v>
      </c>
      <c r="J36" s="149" t="s">
        <v>230</v>
      </c>
      <c r="K36" s="149" t="s">
        <v>230</v>
      </c>
      <c r="L36" s="149" t="s">
        <v>230</v>
      </c>
    </row>
    <row r="37" spans="1:12" ht="116.25" customHeight="1" thickBot="1">
      <c r="A37" s="143" t="s">
        <v>256</v>
      </c>
      <c r="B37" s="129">
        <v>0</v>
      </c>
      <c r="C37" s="131" t="s">
        <v>230</v>
      </c>
      <c r="D37" s="131" t="s">
        <v>230</v>
      </c>
      <c r="E37" s="131" t="s">
        <v>230</v>
      </c>
      <c r="F37" s="139" t="s">
        <v>230</v>
      </c>
      <c r="G37" s="140" t="s">
        <v>230</v>
      </c>
      <c r="H37" s="141" t="s">
        <v>230</v>
      </c>
      <c r="I37" s="149" t="s">
        <v>230</v>
      </c>
      <c r="J37" s="149" t="s">
        <v>230</v>
      </c>
      <c r="K37" s="149" t="s">
        <v>230</v>
      </c>
      <c r="L37" s="149" t="s">
        <v>230</v>
      </c>
    </row>
    <row r="38" spans="1:12" ht="86.25" customHeight="1" thickBot="1">
      <c r="A38" s="143" t="s">
        <v>257</v>
      </c>
      <c r="B38" s="129">
        <v>0</v>
      </c>
      <c r="C38" s="131" t="s">
        <v>230</v>
      </c>
      <c r="D38" s="131" t="s">
        <v>230</v>
      </c>
      <c r="E38" s="131" t="s">
        <v>230</v>
      </c>
      <c r="F38" s="139" t="s">
        <v>230</v>
      </c>
      <c r="G38" s="140" t="s">
        <v>230</v>
      </c>
      <c r="H38" s="141" t="s">
        <v>230</v>
      </c>
      <c r="I38" s="149" t="s">
        <v>230</v>
      </c>
      <c r="J38" s="149" t="s">
        <v>230</v>
      </c>
      <c r="K38" s="149" t="s">
        <v>230</v>
      </c>
      <c r="L38" s="149" t="s">
        <v>230</v>
      </c>
    </row>
    <row r="39" spans="1:12" ht="107.25" customHeight="1" thickBot="1">
      <c r="A39" s="143" t="s">
        <v>258</v>
      </c>
      <c r="B39" s="129">
        <v>0</v>
      </c>
      <c r="C39" s="131" t="s">
        <v>230</v>
      </c>
      <c r="D39" s="131" t="s">
        <v>230</v>
      </c>
      <c r="E39" s="131" t="s">
        <v>230</v>
      </c>
      <c r="F39" s="139" t="s">
        <v>230</v>
      </c>
      <c r="G39" s="140" t="s">
        <v>230</v>
      </c>
      <c r="H39" s="141" t="s">
        <v>230</v>
      </c>
      <c r="I39" s="149" t="s">
        <v>230</v>
      </c>
      <c r="J39" s="149" t="s">
        <v>230</v>
      </c>
      <c r="K39" s="149" t="s">
        <v>230</v>
      </c>
      <c r="L39" s="149" t="s">
        <v>230</v>
      </c>
    </row>
    <row r="40" spans="1:12" ht="98.25" customHeight="1" thickBot="1">
      <c r="A40" s="143" t="s">
        <v>259</v>
      </c>
      <c r="B40" s="129">
        <v>0</v>
      </c>
      <c r="C40" s="131" t="s">
        <v>230</v>
      </c>
      <c r="D40" s="131" t="s">
        <v>230</v>
      </c>
      <c r="E40" s="131" t="s">
        <v>230</v>
      </c>
      <c r="F40" s="139" t="s">
        <v>230</v>
      </c>
      <c r="G40" s="140" t="s">
        <v>230</v>
      </c>
      <c r="H40" s="141" t="s">
        <v>230</v>
      </c>
      <c r="I40" s="149" t="s">
        <v>230</v>
      </c>
      <c r="J40" s="149" t="s">
        <v>230</v>
      </c>
      <c r="K40" s="149" t="s">
        <v>230</v>
      </c>
      <c r="L40" s="149" t="s">
        <v>230</v>
      </c>
    </row>
    <row r="41" spans="1:12" ht="120" customHeight="1" thickBot="1">
      <c r="A41" s="143" t="s">
        <v>260</v>
      </c>
      <c r="B41" s="129">
        <v>0</v>
      </c>
      <c r="C41" s="131" t="s">
        <v>230</v>
      </c>
      <c r="D41" s="131" t="s">
        <v>230</v>
      </c>
      <c r="E41" s="131" t="s">
        <v>230</v>
      </c>
      <c r="F41" s="139" t="s">
        <v>230</v>
      </c>
      <c r="G41" s="140" t="s">
        <v>230</v>
      </c>
      <c r="H41" s="141" t="s">
        <v>230</v>
      </c>
      <c r="I41" s="149" t="s">
        <v>230</v>
      </c>
      <c r="J41" s="149" t="s">
        <v>230</v>
      </c>
      <c r="K41" s="149" t="s">
        <v>230</v>
      </c>
      <c r="L41" s="149" t="s">
        <v>230</v>
      </c>
    </row>
    <row r="42" spans="1:12" ht="139.5" customHeight="1" thickBot="1">
      <c r="A42" s="143" t="s">
        <v>261</v>
      </c>
      <c r="B42" s="129">
        <v>0</v>
      </c>
      <c r="C42" s="131" t="s">
        <v>230</v>
      </c>
      <c r="D42" s="131" t="s">
        <v>230</v>
      </c>
      <c r="E42" s="131" t="s">
        <v>230</v>
      </c>
      <c r="F42" s="139" t="s">
        <v>230</v>
      </c>
      <c r="G42" s="140" t="s">
        <v>230</v>
      </c>
      <c r="H42" s="141" t="s">
        <v>230</v>
      </c>
      <c r="I42" s="149" t="s">
        <v>230</v>
      </c>
      <c r="J42" s="149" t="s">
        <v>230</v>
      </c>
      <c r="K42" s="149" t="s">
        <v>230</v>
      </c>
      <c r="L42" s="149" t="s">
        <v>230</v>
      </c>
    </row>
  </sheetData>
  <sheetProtection/>
  <mergeCells count="20"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2021-01-13T07:26:25Z</cp:lastPrinted>
  <dcterms:created xsi:type="dcterms:W3CDTF">2014-05-05T03:23:56Z</dcterms:created>
  <dcterms:modified xsi:type="dcterms:W3CDTF">2022-03-31T01:34:07Z</dcterms:modified>
  <cp:category/>
  <cp:version/>
  <cp:contentType/>
  <cp:contentStatus/>
</cp:coreProperties>
</file>